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460" windowWidth="15480" windowHeight="94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G40" i="1"/>
  <c r="F40"/>
  <c r="G39"/>
  <c r="F39"/>
  <c r="G38"/>
  <c r="F37"/>
  <c r="G47"/>
  <c r="G57"/>
  <c r="F47"/>
  <c r="G52"/>
  <c r="F52"/>
  <c r="G29"/>
  <c r="F57"/>
  <c r="F56"/>
  <c r="F54"/>
  <c r="G59"/>
  <c r="F59"/>
  <c r="G60"/>
  <c r="F60"/>
  <c r="G61"/>
  <c r="F61"/>
  <c r="G37"/>
  <c r="G35"/>
  <c r="F31"/>
  <c r="G23"/>
  <c r="D23"/>
  <c r="D35" s="1"/>
  <c r="D85" s="1"/>
  <c r="D132" s="1"/>
  <c r="E23"/>
  <c r="H23"/>
  <c r="I23"/>
  <c r="F25"/>
  <c r="J25"/>
  <c r="F26"/>
  <c r="F38" s="1"/>
  <c r="J26"/>
  <c r="J38" s="1"/>
  <c r="F27"/>
  <c r="J27"/>
  <c r="F28"/>
  <c r="J28"/>
  <c r="D29"/>
  <c r="E29"/>
  <c r="H29"/>
  <c r="H35" s="1"/>
  <c r="H85" s="1"/>
  <c r="I29"/>
  <c r="J31"/>
  <c r="F32"/>
  <c r="F29" s="1"/>
  <c r="J32"/>
  <c r="J29" s="1"/>
  <c r="F33"/>
  <c r="J33"/>
  <c r="J39" s="1"/>
  <c r="F34"/>
  <c r="J34"/>
  <c r="E35"/>
  <c r="E85" s="1"/>
  <c r="I35"/>
  <c r="I85" s="1"/>
  <c r="I132" s="1"/>
  <c r="D37"/>
  <c r="E37"/>
  <c r="H37"/>
  <c r="I37"/>
  <c r="D38"/>
  <c r="E38"/>
  <c r="H38"/>
  <c r="I38"/>
  <c r="D39"/>
  <c r="E39"/>
  <c r="H39"/>
  <c r="I39"/>
  <c r="D40"/>
  <c r="E40"/>
  <c r="H40"/>
  <c r="I40"/>
  <c r="J40"/>
  <c r="D47"/>
  <c r="E47"/>
  <c r="H47"/>
  <c r="I47"/>
  <c r="F49"/>
  <c r="J49"/>
  <c r="J47"/>
  <c r="J57"/>
  <c r="F50"/>
  <c r="J50"/>
  <c r="F51"/>
  <c r="J51"/>
  <c r="D52"/>
  <c r="E52"/>
  <c r="H52"/>
  <c r="I52"/>
  <c r="J54"/>
  <c r="J52"/>
  <c r="F55"/>
  <c r="J55"/>
  <c r="J56"/>
  <c r="D57"/>
  <c r="E57"/>
  <c r="H57"/>
  <c r="I57"/>
  <c r="D59"/>
  <c r="E59"/>
  <c r="H59"/>
  <c r="I59"/>
  <c r="J59"/>
  <c r="D60"/>
  <c r="E60"/>
  <c r="H60"/>
  <c r="I60"/>
  <c r="J60"/>
  <c r="D61"/>
  <c r="E61"/>
  <c r="H61"/>
  <c r="I61"/>
  <c r="J61"/>
  <c r="F62"/>
  <c r="J62"/>
  <c r="F63"/>
  <c r="J63"/>
  <c r="F65"/>
  <c r="J65"/>
  <c r="C66"/>
  <c r="D66"/>
  <c r="E66"/>
  <c r="G66"/>
  <c r="H66"/>
  <c r="I66"/>
  <c r="F68"/>
  <c r="F66"/>
  <c r="J68"/>
  <c r="J66"/>
  <c r="F69"/>
  <c r="J69"/>
  <c r="F70"/>
  <c r="J70"/>
  <c r="F71"/>
  <c r="J71"/>
  <c r="C78"/>
  <c r="D78"/>
  <c r="E78"/>
  <c r="G78"/>
  <c r="H78"/>
  <c r="I78"/>
  <c r="F80"/>
  <c r="F78"/>
  <c r="J80"/>
  <c r="J78"/>
  <c r="F81"/>
  <c r="J81"/>
  <c r="F82"/>
  <c r="J82"/>
  <c r="F83"/>
  <c r="J83"/>
  <c r="F84"/>
  <c r="J84"/>
  <c r="C85"/>
  <c r="C87"/>
  <c r="D87"/>
  <c r="E87"/>
  <c r="F87"/>
  <c r="G87"/>
  <c r="H87"/>
  <c r="I87"/>
  <c r="F89"/>
  <c r="J89"/>
  <c r="J87" s="1"/>
  <c r="F90"/>
  <c r="J90"/>
  <c r="F91"/>
  <c r="J91"/>
  <c r="F92"/>
  <c r="J92"/>
  <c r="F93"/>
  <c r="J93"/>
  <c r="F94"/>
  <c r="J94"/>
  <c r="F95"/>
  <c r="J95"/>
  <c r="F96"/>
  <c r="J96"/>
  <c r="F97"/>
  <c r="J97"/>
  <c r="C98"/>
  <c r="D98"/>
  <c r="E98"/>
  <c r="G98"/>
  <c r="H98"/>
  <c r="I98"/>
  <c r="F100"/>
  <c r="F98"/>
  <c r="J100"/>
  <c r="J98"/>
  <c r="F101"/>
  <c r="J101"/>
  <c r="F102"/>
  <c r="J102"/>
  <c r="F109"/>
  <c r="J109"/>
  <c r="F110"/>
  <c r="J110"/>
  <c r="C111"/>
  <c r="D111"/>
  <c r="E111"/>
  <c r="F111"/>
  <c r="G111"/>
  <c r="H111"/>
  <c r="I111"/>
  <c r="F113"/>
  <c r="J113"/>
  <c r="F114"/>
  <c r="J114"/>
  <c r="J111"/>
  <c r="F115"/>
  <c r="J115"/>
  <c r="F116"/>
  <c r="J116"/>
  <c r="C117"/>
  <c r="G117"/>
  <c r="F119"/>
  <c r="J119"/>
  <c r="F120"/>
  <c r="J120"/>
  <c r="F121"/>
  <c r="J121"/>
  <c r="F122"/>
  <c r="J122"/>
  <c r="J124" s="1"/>
  <c r="J117" s="1"/>
  <c r="F123"/>
  <c r="J123"/>
  <c r="D124"/>
  <c r="D117" s="1"/>
  <c r="D131" s="1"/>
  <c r="E124"/>
  <c r="E117" s="1"/>
  <c r="F124"/>
  <c r="F117" s="1"/>
  <c r="F131" s="1"/>
  <c r="H124"/>
  <c r="H117" s="1"/>
  <c r="H131" s="1"/>
  <c r="I124"/>
  <c r="I117" s="1"/>
  <c r="I131" s="1"/>
  <c r="C125"/>
  <c r="D125"/>
  <c r="E125"/>
  <c r="F125"/>
  <c r="G125"/>
  <c r="H125"/>
  <c r="I125"/>
  <c r="F127"/>
  <c r="J127"/>
  <c r="F128"/>
  <c r="J128"/>
  <c r="J125"/>
  <c r="F129"/>
  <c r="J129"/>
  <c r="F130"/>
  <c r="J130"/>
  <c r="C131"/>
  <c r="G131"/>
  <c r="G132" s="1"/>
  <c r="C132"/>
  <c r="C140"/>
  <c r="D140"/>
  <c r="E140"/>
  <c r="F140"/>
  <c r="G140"/>
  <c r="H140"/>
  <c r="I140"/>
  <c r="F142"/>
  <c r="J142"/>
  <c r="F143"/>
  <c r="J143"/>
  <c r="J140"/>
  <c r="F144"/>
  <c r="J144"/>
  <c r="F145"/>
  <c r="F170" s="1"/>
  <c r="F179" s="1"/>
  <c r="J145"/>
  <c r="C146"/>
  <c r="D146"/>
  <c r="E146"/>
  <c r="F146"/>
  <c r="G146"/>
  <c r="H146"/>
  <c r="I146"/>
  <c r="F148"/>
  <c r="J148"/>
  <c r="F149"/>
  <c r="J149"/>
  <c r="J146"/>
  <c r="J170" s="1"/>
  <c r="F150"/>
  <c r="J150"/>
  <c r="F151"/>
  <c r="J151"/>
  <c r="F152"/>
  <c r="J152"/>
  <c r="F153"/>
  <c r="J153"/>
  <c r="C160"/>
  <c r="D160"/>
  <c r="E160"/>
  <c r="F160"/>
  <c r="G160"/>
  <c r="H160"/>
  <c r="I160"/>
  <c r="F162"/>
  <c r="J162"/>
  <c r="F163"/>
  <c r="J163"/>
  <c r="J160"/>
  <c r="F164"/>
  <c r="J164"/>
  <c r="F165"/>
  <c r="J165"/>
  <c r="F166"/>
  <c r="J166"/>
  <c r="F167"/>
  <c r="J167"/>
  <c r="F168"/>
  <c r="J168"/>
  <c r="F169"/>
  <c r="J169"/>
  <c r="C170"/>
  <c r="D170"/>
  <c r="D179" s="1"/>
  <c r="E170"/>
  <c r="E179" s="1"/>
  <c r="G170"/>
  <c r="H170"/>
  <c r="H179" s="1"/>
  <c r="I170"/>
  <c r="C172"/>
  <c r="C179"/>
  <c r="D172"/>
  <c r="E172"/>
  <c r="G172"/>
  <c r="G179" s="1"/>
  <c r="H172"/>
  <c r="I172"/>
  <c r="F174"/>
  <c r="F172" s="1"/>
  <c r="J174"/>
  <c r="J172" s="1"/>
  <c r="F175"/>
  <c r="J175"/>
  <c r="F176"/>
  <c r="J176"/>
  <c r="F177"/>
  <c r="J177"/>
  <c r="F178"/>
  <c r="J178"/>
  <c r="I179"/>
  <c r="G85"/>
  <c r="J37"/>
  <c r="E132" l="1"/>
  <c r="J131"/>
  <c r="J179"/>
  <c r="E131"/>
  <c r="H132"/>
  <c r="F23"/>
  <c r="F35" s="1"/>
  <c r="F85" s="1"/>
  <c r="F132" s="1"/>
  <c r="J23"/>
  <c r="J35" s="1"/>
  <c r="J85" s="1"/>
  <c r="J132" l="1"/>
</calcChain>
</file>

<file path=xl/sharedStrings.xml><?xml version="1.0" encoding="utf-8"?>
<sst xmlns="http://schemas.openxmlformats.org/spreadsheetml/2006/main" count="686" uniqueCount="408">
  <si>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</si>
  <si>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</si>
  <si>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</si>
  <si>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</si>
  <si>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</si>
  <si>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</si>
  <si>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</si>
  <si>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</si>
  <si>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</si>
  <si>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</si>
  <si>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</si>
  <si>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</si>
  <si>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</si>
  <si>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</si>
  <si>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</si>
  <si>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</si>
  <si>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</si>
  <si>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</si>
  <si>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</si>
  <si>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</si>
  <si>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</si>
  <si>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</si>
  <si>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</si>
  <si>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</si>
  <si>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</si>
  <si>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</si>
  <si>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</si>
  <si>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</si>
  <si>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</si>
  <si>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</si>
  <si>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</si>
  <si>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</si>
  <si>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</si>
  <si>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</si>
  <si>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</si>
  <si>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</si>
  <si>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</si>
  <si>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</si>
  <si>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</si>
  <si>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</si>
  <si>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</si>
  <si>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</si>
  <si>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</si>
  <si>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</si>
  <si>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</si>
  <si>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</si>
  <si>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</si>
  <si>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</si>
  <si>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</si>
  <si>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</si>
  <si>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</si>
  <si>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</si>
  <si>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</si>
  <si>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</si>
  <si>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</si>
  <si>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</si>
  <si>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</si>
  <si>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</si>
  <si>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</si>
  <si>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</si>
  <si>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</si>
  <si>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</si>
  <si>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</si>
  <si>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</si>
  <si>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</si>
  <si>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</si>
  <si>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</si>
  <si>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</si>
  <si>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</si>
  <si>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</si>
  <si>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</si>
  <si>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</si>
  <si>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</si>
  <si>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</si>
  <si>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</si>
  <si>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</si>
  <si>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</si>
  <si>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</si>
  <si>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</si>
  <si>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</si>
  <si>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</si>
  <si>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</si>
  <si>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</si>
  <si>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</si>
  <si>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</si>
  <si>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</si>
  <si>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</si>
  <si>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</si>
  <si>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</si>
  <si>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</si>
  <si>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</si>
  <si>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</si>
  <si>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</si>
  <si>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</si>
  <si>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</si>
  <si>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</si>
  <si>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</si>
  <si>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</si>
  <si>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</si>
  <si>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</si>
  <si>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</si>
  <si>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</si>
  <si>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</si>
  <si>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</si>
  <si>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</si>
  <si>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</si>
  <si>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</si>
  <si>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</si>
  <si>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</si>
  <si>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</si>
  <si>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</si>
  <si>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</si>
  <si>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</si>
  <si>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</si>
  <si>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</si>
  <si>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</si>
  <si>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</si>
  <si>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</si>
  <si>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</si>
  <si>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</si>
  <si>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</si>
  <si>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</si>
  <si>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</si>
  <si>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</si>
  <si>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</si>
  <si>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</si>
  <si>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</si>
  <si>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</si>
  <si>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</si>
  <si>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</si>
  <si>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</si>
  <si>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</si>
  <si>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</si>
  <si>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</si>
  <si>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</si>
  <si>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</si>
  <si>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</si>
  <si>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</si>
  <si>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</si>
  <si>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</si>
  <si>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</si>
  <si>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</si>
  <si>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</si>
  <si>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</si>
  <si>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</si>
  <si>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</si>
  <si>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</si>
  <si>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</si>
  <si>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</si>
  <si>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</si>
  <si>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</si>
  <si>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</si>
  <si>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</si>
  <si>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</si>
  <si>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</si>
  <si>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</si>
  <si>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</si>
  <si>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</si>
  <si>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</si>
  <si>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</si>
  <si>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</si>
  <si>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</si>
  <si>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</si>
  <si>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</si>
  <si>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</si>
  <si>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</si>
  <si>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</si>
  <si>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</si>
  <si>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</si>
  <si>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</si>
  <si>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</si>
  <si>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</si>
  <si>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</si>
  <si>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</si>
  <si>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</si>
  <si>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</si>
  <si>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</si>
  <si>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</si>
  <si>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</si>
  <si>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</si>
  <si>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</si>
  <si>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</si>
  <si>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</si>
  <si>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</si>
  <si>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</si>
  <si>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</si>
  <si>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</si>
  <si>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</si>
  <si>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</si>
  <si>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</si>
  <si>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</si>
  <si>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</si>
  <si>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</si>
  <si>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</si>
  <si>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</si>
  <si>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</si>
  <si>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</si>
  <si>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</si>
  <si>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</si>
  <si>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</si>
  <si>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</si>
  <si>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</si>
  <si>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</si>
  <si>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</si>
  <si>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</si>
  <si>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</si>
  <si>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</si>
  <si>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</si>
  <si>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</si>
  <si>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</si>
  <si>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</si>
  <si>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</si>
  <si>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</si>
  <si>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</si>
  <si>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</si>
  <si>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</si>
  <si>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</si>
  <si>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</si>
  <si>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</si>
  <si>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</si>
  <si>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</si>
  <si>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</si>
  <si>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</si>
  <si>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</si>
  <si>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</si>
  <si>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</si>
  <si>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</si>
  <si>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</si>
  <si>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</si>
  <si>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</si>
  <si>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</si>
  <si>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</si>
  <si>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</si>
  <si>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</si>
  <si>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</si>
  <si>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</si>
  <si>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</si>
  <si>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</si>
  <si>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</si>
  <si>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</si>
  <si>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</si>
  <si>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</si>
  <si>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</si>
  <si>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</si>
  <si>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</si>
  <si>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</si>
  <si>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</si>
  <si>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</si>
  <si>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</si>
  <si>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</si>
  <si>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</si>
  <si>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</si>
  <si>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</si>
  <si>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</si>
  <si>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</si>
  <si>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</si>
  <si>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</si>
  <si>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</si>
  <si>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</si>
  <si>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</si>
  <si>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</si>
  <si>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</si>
  <si>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</si>
  <si>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</si>
  <si>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</si>
  <si>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</si>
  <si>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</si>
  <si>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</si>
  <si>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</si>
  <si>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</si>
  <si>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</si>
  <si>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</si>
  <si>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</si>
  <si>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</si>
  <si>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</si>
  <si>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</si>
  <si>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</si>
  <si>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</si>
  <si>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</si>
  <si>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</si>
  <si>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</si>
  <si>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</si>
  <si>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</si>
  <si>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</si>
  <si>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</si>
  <si>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</si>
  <si>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</si>
  <si>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</si>
  <si>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</si>
  <si>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</si>
  <si>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</si>
  <si>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</si>
  <si>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</si>
  <si>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</si>
  <si>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</si>
  <si>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</si>
  <si>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</si>
  <si>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</si>
  <si>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</si>
  <si>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</si>
  <si>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</si>
  <si>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</si>
  <si>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</si>
  <si>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</si>
  <si>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</si>
  <si>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</si>
  <si>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</si>
  <si>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</si>
  <si>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</si>
  <si>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</si>
  <si>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</si>
  <si>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</si>
  <si>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</si>
  <si>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</si>
  <si>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</si>
  <si>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</si>
  <si>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</si>
  <si>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</si>
  <si>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</si>
  <si>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</si>
  <si>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</si>
  <si>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</si>
  <si>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</si>
  <si>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</si>
  <si>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</si>
  <si>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</si>
  <si>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</si>
  <si>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</si>
  <si>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</si>
  <si>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</si>
  <si>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</si>
  <si>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</si>
  <si>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</si>
  <si>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</si>
  <si>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</si>
  <si>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</si>
  <si>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</si>
  <si>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</si>
  <si>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</si>
  <si>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</si>
  <si>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</si>
  <si>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</si>
  <si>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</si>
  <si>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</si>
  <si>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</si>
  <si>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</si>
  <si>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</si>
  <si>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</si>
  <si>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</si>
  <si>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</si>
  <si>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</si>
  <si>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</si>
  <si>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</si>
  <si>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</si>
  <si>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</si>
  <si>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</si>
  <si>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</si>
  <si>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</si>
  <si>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</si>
  <si>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</si>
  <si>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</si>
  <si>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</si>
  <si>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</si>
  <si>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</si>
  <si>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</si>
  <si>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</si>
  <si>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</si>
  <si>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</si>
  <si>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</si>
  <si>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</si>
  <si>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</si>
  <si>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</si>
  <si>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</si>
  <si>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</si>
  <si>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</si>
  <si>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Филиппова О. В.</t>
  </si>
  <si>
    <t>01 января 2018 г.</t>
  </si>
  <si>
    <t>МБОУ «Школа № 32 имени «Молодой гвардии»</t>
  </si>
  <si>
    <t>Буланова Н. Н.</t>
  </si>
  <si>
    <t>907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</si>
  <si>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</si>
  <si>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</si>
  <si>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</si>
  <si>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</si>
  <si>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</si>
  <si>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</si>
  <si>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</si>
  <si>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</si>
  <si>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</si>
  <si>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</si>
  <si>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</si>
  <si>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</si>
  <si>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</si>
  <si>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</si>
  <si>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</si>
  <si>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</si>
  <si>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</si>
  <si>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</si>
  <si>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</si>
  <si>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</si>
  <si>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</si>
  <si>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</si>
  <si>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</si>
  <si>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</si>
  <si>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</si>
  <si>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Управление образования города Ростова-на-Дону</t>
  </si>
  <si>
    <t>42689091</t>
  </si>
  <si>
    <t>6165090984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</si>
</sst>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9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7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164" fontId="3" fillId="18" borderId="48" xfId="0" applyNumberFormat="1" applyFont="1" applyFill="1" applyBorder="1" applyAlignment="1" applyProtection="1">
      <alignment horizontal="right"/>
      <protection locked="0"/>
    </xf>
    <xf numFmtId="164" fontId="3" fillId="18" borderId="17" xfId="0" applyNumberFormat="1" applyFont="1" applyFill="1" applyBorder="1" applyAlignment="1" applyProtection="1">
      <alignment horizontal="right"/>
      <protection locked="0"/>
    </xf>
    <xf numFmtId="164" fontId="3" fillId="18" borderId="14" xfId="0" applyNumberFormat="1" applyFont="1" applyFill="1" applyBorder="1" applyAlignment="1" applyProtection="1">
      <alignment horizontal="right"/>
      <protection locked="0"/>
    </xf>
    <xf numFmtId="164" fontId="3" fillId="18" borderId="48" xfId="0" applyNumberFormat="1" applyFont="1" applyFill="1" applyBorder="1" applyAlignment="1" applyProtection="1">
      <alignment horizontal="right"/>
    </xf>
    <xf numFmtId="164" fontId="3" fillId="18" borderId="17" xfId="0" applyNumberFormat="1" applyFont="1" applyFill="1" applyBorder="1" applyAlignment="1" applyProtection="1">
      <alignment horizontal="right"/>
    </xf>
    <xf numFmtId="164" fontId="3" fillId="18" borderId="18" xfId="0" applyNumberFormat="1" applyFont="1" applyFill="1" applyBorder="1" applyAlignment="1" applyProtection="1">
      <alignment horizontal="right"/>
    </xf>
    <xf numFmtId="164" fontId="3" fillId="18" borderId="19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68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7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3"/>
  <sheetViews>
    <sheetView tabSelected="1" topLeftCell="A141" workbookViewId="0">
      <selection activeCell="P10" sqref="P10:P11"/>
    </sheetView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/>
    <row r="2" spans="1:12" ht="11.25" customHeight="1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K2" s="2"/>
      <c r="L2" s="150" t="s">
        <v>356</v>
      </c>
    </row>
    <row r="3" spans="1:12" ht="11.25" customHeight="1">
      <c r="A3" s="181" t="s">
        <v>1</v>
      </c>
      <c r="B3" s="182"/>
      <c r="C3" s="182"/>
      <c r="D3" s="182"/>
      <c r="E3" s="182"/>
      <c r="F3" s="182"/>
      <c r="G3" s="182"/>
      <c r="H3" s="182"/>
      <c r="I3" s="182"/>
      <c r="K3" s="2" t="s">
        <v>381</v>
      </c>
      <c r="L3" s="150" t="s">
        <v>357</v>
      </c>
    </row>
    <row r="4" spans="1:12" ht="10.5" customHeight="1" thickBot="1">
      <c r="A4" s="183"/>
      <c r="B4" s="183"/>
      <c r="C4" s="183"/>
      <c r="D4" s="183"/>
      <c r="E4" s="183"/>
      <c r="F4" s="183"/>
      <c r="G4" s="183"/>
      <c r="H4" s="183"/>
      <c r="I4" s="184"/>
      <c r="J4" s="4" t="s">
        <v>2</v>
      </c>
      <c r="K4" s="2" t="s">
        <v>384</v>
      </c>
      <c r="L4" s="150" t="s">
        <v>358</v>
      </c>
    </row>
    <row r="5" spans="1:12" ht="12.75" customHeight="1">
      <c r="A5" s="5"/>
      <c r="C5" s="78" t="s">
        <v>195</v>
      </c>
      <c r="D5" s="185" t="s">
        <v>376</v>
      </c>
      <c r="E5" s="185"/>
      <c r="F5" s="6"/>
      <c r="G5" s="6"/>
      <c r="H5" s="6"/>
      <c r="I5" s="80" t="s">
        <v>203</v>
      </c>
      <c r="J5" s="7" t="s">
        <v>3</v>
      </c>
      <c r="K5" s="2" t="s">
        <v>382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>
      <c r="A7" s="189" t="s">
        <v>196</v>
      </c>
      <c r="B7" s="188" t="s">
        <v>377</v>
      </c>
      <c r="C7" s="188"/>
      <c r="D7" s="188"/>
      <c r="E7" s="188"/>
      <c r="F7" s="188"/>
      <c r="G7" s="188"/>
      <c r="H7" s="188"/>
      <c r="I7" s="80" t="s">
        <v>200</v>
      </c>
      <c r="J7" s="89" t="s">
        <v>406</v>
      </c>
      <c r="K7" s="2" t="s">
        <v>383</v>
      </c>
      <c r="L7" s="150" t="s">
        <v>361</v>
      </c>
    </row>
    <row r="8" spans="1:12">
      <c r="A8" s="189"/>
      <c r="B8" s="186"/>
      <c r="C8" s="186"/>
      <c r="D8" s="186"/>
      <c r="E8" s="186"/>
      <c r="F8" s="186"/>
      <c r="G8" s="186"/>
      <c r="H8" s="186"/>
      <c r="I8" s="80" t="s">
        <v>335</v>
      </c>
      <c r="J8" s="89" t="s">
        <v>407</v>
      </c>
      <c r="K8" s="2"/>
    </row>
    <row r="9" spans="1:12">
      <c r="A9" s="10" t="s">
        <v>197</v>
      </c>
      <c r="B9" s="186"/>
      <c r="C9" s="186"/>
      <c r="D9" s="186"/>
      <c r="E9" s="186"/>
      <c r="F9" s="186"/>
      <c r="G9" s="186"/>
      <c r="H9" s="186"/>
      <c r="I9" s="80"/>
      <c r="J9" s="89"/>
      <c r="K9" s="2"/>
      <c r="L9" s="150" t="s">
        <v>362</v>
      </c>
    </row>
    <row r="10" spans="1:12">
      <c r="A10" s="10" t="s">
        <v>198</v>
      </c>
      <c r="B10" s="187" t="s">
        <v>405</v>
      </c>
      <c r="C10" s="187"/>
      <c r="D10" s="187"/>
      <c r="E10" s="187"/>
      <c r="F10" s="187"/>
      <c r="G10" s="187"/>
      <c r="H10" s="187"/>
      <c r="I10" s="80" t="s">
        <v>329</v>
      </c>
      <c r="J10" s="90"/>
      <c r="K10" s="2"/>
      <c r="L10" s="150" t="s">
        <v>363</v>
      </c>
    </row>
    <row r="11" spans="1:12" ht="12.75" customHeight="1">
      <c r="A11" s="164" t="s">
        <v>374</v>
      </c>
      <c r="B11" s="165"/>
      <c r="C11" s="165"/>
      <c r="D11" s="165"/>
      <c r="E11" s="165"/>
      <c r="F11" s="165"/>
      <c r="G11" s="165"/>
      <c r="H11" s="165"/>
      <c r="I11" s="80" t="s">
        <v>200</v>
      </c>
      <c r="J11" s="91"/>
      <c r="K11" s="2" t="s">
        <v>380</v>
      </c>
      <c r="L11" s="150" t="s">
        <v>364</v>
      </c>
    </row>
    <row r="12" spans="1:12">
      <c r="A12" s="164"/>
      <c r="B12" s="166"/>
      <c r="C12" s="166"/>
      <c r="D12" s="166"/>
      <c r="E12" s="166"/>
      <c r="F12" s="166"/>
      <c r="G12" s="166"/>
      <c r="H12" s="166"/>
      <c r="I12" s="80" t="s">
        <v>335</v>
      </c>
      <c r="J12" s="91"/>
      <c r="K12" s="2"/>
      <c r="L12" s="150" t="s">
        <v>365</v>
      </c>
    </row>
    <row r="13" spans="1:12">
      <c r="A13" s="154"/>
      <c r="B13" s="165"/>
      <c r="C13" s="165"/>
      <c r="D13" s="165"/>
      <c r="E13" s="165"/>
      <c r="F13" s="165"/>
      <c r="G13" s="165"/>
      <c r="H13" s="165"/>
      <c r="I13" s="80" t="s">
        <v>201</v>
      </c>
      <c r="J13" s="91" t="s">
        <v>379</v>
      </c>
      <c r="K13" s="2"/>
    </row>
    <row r="14" spans="1:12">
      <c r="A14" s="13" t="s">
        <v>4</v>
      </c>
      <c r="B14" s="172"/>
      <c r="C14" s="172"/>
      <c r="D14" s="172"/>
      <c r="E14" s="172"/>
      <c r="F14" s="172"/>
      <c r="G14" s="172"/>
      <c r="H14" s="172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72"/>
      <c r="C15" s="172"/>
      <c r="D15" s="172"/>
      <c r="E15" s="172"/>
      <c r="F15" s="172"/>
      <c r="G15" s="172"/>
      <c r="H15" s="172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69" t="s">
        <v>8</v>
      </c>
      <c r="D17" s="170"/>
      <c r="E17" s="170"/>
      <c r="F17" s="171"/>
      <c r="G17" s="169" t="s">
        <v>9</v>
      </c>
      <c r="H17" s="170"/>
      <c r="I17" s="170"/>
      <c r="J17" s="170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73" t="s">
        <v>12</v>
      </c>
      <c r="G18" s="21" t="s">
        <v>11</v>
      </c>
      <c r="H18" s="147" t="s">
        <v>351</v>
      </c>
      <c r="I18" s="147" t="s">
        <v>340</v>
      </c>
      <c r="J18" s="167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74"/>
      <c r="G19" s="21" t="s">
        <v>15</v>
      </c>
      <c r="H19" s="21" t="s">
        <v>352</v>
      </c>
      <c r="I19" s="21" t="s">
        <v>341</v>
      </c>
      <c r="J19" s="168"/>
      <c r="K19" s="3" t="s">
        <v>378</v>
      </c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74"/>
      <c r="G20" s="21" t="s">
        <v>16</v>
      </c>
      <c r="H20" s="21" t="s">
        <v>353</v>
      </c>
      <c r="I20" s="21" t="s">
        <v>11</v>
      </c>
      <c r="J20" s="168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2" ht="20.100000000000001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>
      <c r="A23" s="39" t="s">
        <v>386</v>
      </c>
      <c r="B23" s="40" t="s">
        <v>19</v>
      </c>
      <c r="C23" s="95"/>
      <c r="D23" s="94">
        <f t="shared" ref="D23:J23" si="0">SUM(D25:D28)</f>
        <v>67723381.650000006</v>
      </c>
      <c r="E23" s="94">
        <f t="shared" si="0"/>
        <v>1464134.53</v>
      </c>
      <c r="F23" s="94">
        <f t="shared" si="0"/>
        <v>69187516.180000007</v>
      </c>
      <c r="G23" s="160">
        <f t="shared" si="0"/>
        <v>0</v>
      </c>
      <c r="H23" s="94">
        <f t="shared" si="0"/>
        <v>68987428.230000004</v>
      </c>
      <c r="I23" s="94">
        <f t="shared" si="0"/>
        <v>1778530.27</v>
      </c>
      <c r="J23" s="96">
        <f t="shared" si="0"/>
        <v>70765958.5</v>
      </c>
      <c r="K23" s="92" t="s">
        <v>228</v>
      </c>
      <c r="L23" s="150" t="s">
        <v>19</v>
      </c>
    </row>
    <row r="24" spans="1:12" ht="9.9499999999999993" customHeight="1">
      <c r="A24" s="37" t="s">
        <v>20</v>
      </c>
      <c r="B24" s="38"/>
      <c r="C24" s="97"/>
      <c r="D24" s="97"/>
      <c r="E24" s="97"/>
      <c r="F24" s="97"/>
      <c r="G24" s="161"/>
      <c r="H24" s="97"/>
      <c r="I24" s="97"/>
      <c r="J24" s="98"/>
      <c r="K24" s="92"/>
    </row>
    <row r="25" spans="1:12">
      <c r="A25" s="41" t="s">
        <v>391</v>
      </c>
      <c r="B25" s="40" t="s">
        <v>21</v>
      </c>
      <c r="C25" s="95"/>
      <c r="D25" s="99">
        <v>47220357.600000001</v>
      </c>
      <c r="E25" s="99"/>
      <c r="F25" s="100">
        <f>SUM(D25:E25)</f>
        <v>47220357.600000001</v>
      </c>
      <c r="G25" s="157"/>
      <c r="H25" s="99">
        <v>47220357.600000001</v>
      </c>
      <c r="I25" s="99"/>
      <c r="J25" s="101">
        <f>SUM(H25:I25)</f>
        <v>47220357.600000001</v>
      </c>
      <c r="K25" s="92" t="s">
        <v>229</v>
      </c>
      <c r="L25" s="150" t="s">
        <v>21</v>
      </c>
    </row>
    <row r="26" spans="1:12" ht="22.5">
      <c r="A26" s="41" t="s">
        <v>22</v>
      </c>
      <c r="B26" s="40" t="s">
        <v>23</v>
      </c>
      <c r="C26" s="95"/>
      <c r="D26" s="99">
        <v>13819354.74</v>
      </c>
      <c r="E26" s="99">
        <v>287611.76</v>
      </c>
      <c r="F26" s="100">
        <f>SUM(D26:E26)</f>
        <v>14106966.5</v>
      </c>
      <c r="G26" s="157"/>
      <c r="H26" s="99">
        <v>14192854.74</v>
      </c>
      <c r="I26" s="99">
        <v>287611.76</v>
      </c>
      <c r="J26" s="101">
        <f>SUM(H26:I26)</f>
        <v>14480466.5</v>
      </c>
      <c r="K26" s="92" t="s">
        <v>230</v>
      </c>
      <c r="L26" s="150" t="s">
        <v>23</v>
      </c>
    </row>
    <row r="27" spans="1:12">
      <c r="A27" s="41" t="s">
        <v>24</v>
      </c>
      <c r="B27" s="40" t="s">
        <v>25</v>
      </c>
      <c r="C27" s="95"/>
      <c r="D27" s="99">
        <v>6683669.3099999996</v>
      </c>
      <c r="E27" s="99">
        <v>1176522.77</v>
      </c>
      <c r="F27" s="100">
        <f>SUM(D27:E27)</f>
        <v>7860192.0800000001</v>
      </c>
      <c r="G27" s="157"/>
      <c r="H27" s="99">
        <v>7574215.8899999997</v>
      </c>
      <c r="I27" s="99">
        <v>1490918.51</v>
      </c>
      <c r="J27" s="101">
        <f>SUM(H27:I27)</f>
        <v>9065134.4000000004</v>
      </c>
      <c r="K27" s="92" t="s">
        <v>231</v>
      </c>
      <c r="L27" s="150" t="s">
        <v>25</v>
      </c>
    </row>
    <row r="28" spans="1:12">
      <c r="A28" s="41" t="s">
        <v>392</v>
      </c>
      <c r="B28" s="40" t="s">
        <v>26</v>
      </c>
      <c r="C28" s="95"/>
      <c r="D28" s="99"/>
      <c r="E28" s="99"/>
      <c r="F28" s="100">
        <f>SUM(D28:E28)</f>
        <v>0</v>
      </c>
      <c r="G28" s="157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>
      <c r="A29" s="42" t="s">
        <v>27</v>
      </c>
      <c r="B29" s="40" t="s">
        <v>28</v>
      </c>
      <c r="C29" s="95"/>
      <c r="D29" s="94">
        <f t="shared" ref="D29:J29" si="1">SUM(D31:D34)</f>
        <v>42202902.719999999</v>
      </c>
      <c r="E29" s="94">
        <f t="shared" si="1"/>
        <v>1388664.22</v>
      </c>
      <c r="F29" s="94">
        <f t="shared" si="1"/>
        <v>43591566.939999998</v>
      </c>
      <c r="G29" s="160">
        <f t="shared" si="1"/>
        <v>0</v>
      </c>
      <c r="H29" s="94">
        <f t="shared" si="1"/>
        <v>44681977.780000001</v>
      </c>
      <c r="I29" s="94">
        <f t="shared" si="1"/>
        <v>1713467.72</v>
      </c>
      <c r="J29" s="96">
        <f t="shared" si="1"/>
        <v>46395445.5</v>
      </c>
      <c r="K29" s="92" t="s">
        <v>233</v>
      </c>
      <c r="L29" s="150" t="s">
        <v>28</v>
      </c>
    </row>
    <row r="30" spans="1:12" ht="9.9499999999999993" customHeight="1">
      <c r="A30" s="37" t="s">
        <v>20</v>
      </c>
      <c r="B30" s="38"/>
      <c r="C30" s="97"/>
      <c r="D30" s="97"/>
      <c r="E30" s="97"/>
      <c r="F30" s="97"/>
      <c r="G30" s="161"/>
      <c r="H30" s="97"/>
      <c r="I30" s="97"/>
      <c r="J30" s="98"/>
      <c r="K30" s="92"/>
    </row>
    <row r="31" spans="1:12" ht="22.5">
      <c r="A31" s="41" t="s">
        <v>393</v>
      </c>
      <c r="B31" s="40" t="s">
        <v>29</v>
      </c>
      <c r="C31" s="95"/>
      <c r="D31" s="99">
        <v>25597614.59</v>
      </c>
      <c r="E31" s="99"/>
      <c r="F31" s="100">
        <f>SUM(D31:E31)</f>
        <v>25597614.59</v>
      </c>
      <c r="G31" s="157"/>
      <c r="H31" s="99">
        <v>26066390.989999998</v>
      </c>
      <c r="I31" s="99"/>
      <c r="J31" s="101">
        <f>SUM(H31:I31)</f>
        <v>26066390.989999998</v>
      </c>
      <c r="K31" s="92" t="s">
        <v>234</v>
      </c>
      <c r="L31" s="150" t="s">
        <v>29</v>
      </c>
    </row>
    <row r="32" spans="1:12" ht="22.5">
      <c r="A32" s="41" t="s">
        <v>394</v>
      </c>
      <c r="B32" s="40" t="s">
        <v>30</v>
      </c>
      <c r="C32" s="95"/>
      <c r="D32" s="99">
        <v>9960872.8900000006</v>
      </c>
      <c r="E32" s="99">
        <v>215115.82</v>
      </c>
      <c r="F32" s="100">
        <f>SUM(D32:E32)</f>
        <v>10175988.710000001</v>
      </c>
      <c r="G32" s="157"/>
      <c r="H32" s="99">
        <v>11099974.390000001</v>
      </c>
      <c r="I32" s="99">
        <v>224154.62</v>
      </c>
      <c r="J32" s="101">
        <f>SUM(H32:I32)</f>
        <v>11324129.01</v>
      </c>
      <c r="K32" s="92" t="s">
        <v>235</v>
      </c>
      <c r="L32" s="150" t="s">
        <v>30</v>
      </c>
    </row>
    <row r="33" spans="1:12" ht="22.5">
      <c r="A33" s="41" t="s">
        <v>395</v>
      </c>
      <c r="B33" s="40" t="s">
        <v>31</v>
      </c>
      <c r="C33" s="95"/>
      <c r="D33" s="99">
        <v>6644415.2400000002</v>
      </c>
      <c r="E33" s="99">
        <v>1173548.3999999999</v>
      </c>
      <c r="F33" s="100">
        <f>SUM(D33:E33)</f>
        <v>7817963.6399999997</v>
      </c>
      <c r="G33" s="157"/>
      <c r="H33" s="99">
        <v>7515612.4000000004</v>
      </c>
      <c r="I33" s="99">
        <v>1489313.1</v>
      </c>
      <c r="J33" s="101">
        <f>SUM(H33:I33)</f>
        <v>9004925.5</v>
      </c>
      <c r="K33" s="92" t="s">
        <v>236</v>
      </c>
      <c r="L33" s="150" t="s">
        <v>31</v>
      </c>
    </row>
    <row r="34" spans="1:12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157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>
      <c r="A35" s="39" t="s">
        <v>387</v>
      </c>
      <c r="B35" s="40" t="s">
        <v>34</v>
      </c>
      <c r="C35" s="95"/>
      <c r="D35" s="102">
        <f t="shared" ref="D35:J35" si="2">D23-D29</f>
        <v>25520478.93</v>
      </c>
      <c r="E35" s="102">
        <f t="shared" si="2"/>
        <v>75470.31</v>
      </c>
      <c r="F35" s="102">
        <f t="shared" si="2"/>
        <v>25595949.239999998</v>
      </c>
      <c r="G35" s="160">
        <f t="shared" si="2"/>
        <v>0</v>
      </c>
      <c r="H35" s="102">
        <f t="shared" si="2"/>
        <v>24305450.449999999</v>
      </c>
      <c r="I35" s="102">
        <f t="shared" si="2"/>
        <v>65062.55</v>
      </c>
      <c r="J35" s="103">
        <f t="shared" si="2"/>
        <v>24370513</v>
      </c>
      <c r="K35" s="92" t="s">
        <v>238</v>
      </c>
      <c r="L35" s="150" t="s">
        <v>34</v>
      </c>
    </row>
    <row r="36" spans="1:12" ht="9.9499999999999993" customHeight="1">
      <c r="A36" s="37" t="s">
        <v>35</v>
      </c>
      <c r="B36" s="38"/>
      <c r="C36" s="104"/>
      <c r="D36" s="104"/>
      <c r="E36" s="104"/>
      <c r="F36" s="104"/>
      <c r="G36" s="162"/>
      <c r="H36" s="104"/>
      <c r="I36" s="104"/>
      <c r="J36" s="105"/>
      <c r="K36" s="92"/>
    </row>
    <row r="37" spans="1:12" ht="22.5">
      <c r="A37" s="41" t="s">
        <v>396</v>
      </c>
      <c r="B37" s="40" t="s">
        <v>36</v>
      </c>
      <c r="C37" s="95"/>
      <c r="D37" s="102">
        <f t="shared" ref="D37:E40" si="3">D25-D31</f>
        <v>21622743.010000002</v>
      </c>
      <c r="E37" s="102">
        <f t="shared" si="3"/>
        <v>0</v>
      </c>
      <c r="F37" s="102">
        <f t="shared" ref="F37:G40" si="4">F25-F31</f>
        <v>21622743.010000002</v>
      </c>
      <c r="G37" s="160">
        <f t="shared" si="4"/>
        <v>0</v>
      </c>
      <c r="H37" s="102">
        <f t="shared" ref="H37:J40" si="5">H25-H31</f>
        <v>21153966.609999999</v>
      </c>
      <c r="I37" s="102">
        <f t="shared" si="5"/>
        <v>0</v>
      </c>
      <c r="J37" s="106">
        <f t="shared" si="5"/>
        <v>21153966.609999999</v>
      </c>
      <c r="K37" s="92" t="s">
        <v>239</v>
      </c>
      <c r="L37" s="150" t="s">
        <v>36</v>
      </c>
    </row>
    <row r="38" spans="1:12" ht="22.5">
      <c r="A38" s="41" t="s">
        <v>397</v>
      </c>
      <c r="B38" s="40" t="s">
        <v>37</v>
      </c>
      <c r="C38" s="95"/>
      <c r="D38" s="102">
        <f t="shared" si="3"/>
        <v>3858481.85</v>
      </c>
      <c r="E38" s="102">
        <f t="shared" si="3"/>
        <v>72495.94</v>
      </c>
      <c r="F38" s="102">
        <f t="shared" si="4"/>
        <v>3930977.79</v>
      </c>
      <c r="G38" s="160">
        <f t="shared" si="4"/>
        <v>0</v>
      </c>
      <c r="H38" s="102">
        <f t="shared" si="5"/>
        <v>3092880.35</v>
      </c>
      <c r="I38" s="102">
        <f t="shared" si="5"/>
        <v>63457.14</v>
      </c>
      <c r="J38" s="106">
        <f t="shared" si="5"/>
        <v>3156337.49</v>
      </c>
      <c r="K38" s="92" t="s">
        <v>240</v>
      </c>
      <c r="L38" s="150" t="s">
        <v>37</v>
      </c>
    </row>
    <row r="39" spans="1:12" ht="22.5">
      <c r="A39" s="41" t="s">
        <v>398</v>
      </c>
      <c r="B39" s="40" t="s">
        <v>38</v>
      </c>
      <c r="C39" s="95"/>
      <c r="D39" s="102">
        <f t="shared" si="3"/>
        <v>39254.07</v>
      </c>
      <c r="E39" s="102">
        <f t="shared" si="3"/>
        <v>2974.37</v>
      </c>
      <c r="F39" s="102">
        <f t="shared" si="4"/>
        <v>42228.44</v>
      </c>
      <c r="G39" s="160">
        <f t="shared" si="4"/>
        <v>0</v>
      </c>
      <c r="H39" s="102">
        <f t="shared" si="5"/>
        <v>58603.49</v>
      </c>
      <c r="I39" s="102">
        <f t="shared" si="5"/>
        <v>1605.41</v>
      </c>
      <c r="J39" s="106">
        <f t="shared" si="5"/>
        <v>60208.9</v>
      </c>
      <c r="K39" s="92" t="s">
        <v>241</v>
      </c>
      <c r="L39" s="150" t="s">
        <v>38</v>
      </c>
    </row>
    <row r="40" spans="1:12" ht="23.25" thickBot="1">
      <c r="A40" s="41" t="s">
        <v>399</v>
      </c>
      <c r="B40" s="43" t="s">
        <v>39</v>
      </c>
      <c r="C40" s="108"/>
      <c r="D40" s="107">
        <f t="shared" si="3"/>
        <v>0</v>
      </c>
      <c r="E40" s="107">
        <f t="shared" si="3"/>
        <v>0</v>
      </c>
      <c r="F40" s="107">
        <f t="shared" si="4"/>
        <v>0</v>
      </c>
      <c r="G40" s="163">
        <f t="shared" si="4"/>
        <v>0</v>
      </c>
      <c r="H40" s="107">
        <f t="shared" si="5"/>
        <v>0</v>
      </c>
      <c r="I40" s="107">
        <f t="shared" si="5"/>
        <v>0</v>
      </c>
      <c r="J40" s="109">
        <f t="shared" si="5"/>
        <v>0</v>
      </c>
      <c r="K40" s="92" t="s">
        <v>242</v>
      </c>
      <c r="L40" s="150" t="s">
        <v>39</v>
      </c>
    </row>
    <row r="41" spans="1:12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2" ht="13.5" customHeight="1">
      <c r="A42" s="16"/>
      <c r="B42" s="17" t="s">
        <v>7</v>
      </c>
      <c r="C42" s="169" t="s">
        <v>8</v>
      </c>
      <c r="D42" s="170"/>
      <c r="E42" s="170"/>
      <c r="F42" s="171"/>
      <c r="G42" s="169" t="s">
        <v>9</v>
      </c>
      <c r="H42" s="170"/>
      <c r="I42" s="170"/>
      <c r="J42" s="170"/>
      <c r="K42" s="92"/>
    </row>
    <row r="43" spans="1:12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73" t="s">
        <v>12</v>
      </c>
      <c r="G43" s="21" t="s">
        <v>11</v>
      </c>
      <c r="H43" s="147" t="s">
        <v>351</v>
      </c>
      <c r="I43" s="147" t="s">
        <v>340</v>
      </c>
      <c r="J43" s="167" t="s">
        <v>12</v>
      </c>
      <c r="K43" s="92"/>
    </row>
    <row r="44" spans="1:12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74"/>
      <c r="G44" s="21" t="s">
        <v>15</v>
      </c>
      <c r="H44" s="21" t="s">
        <v>352</v>
      </c>
      <c r="I44" s="21" t="s">
        <v>341</v>
      </c>
      <c r="J44" s="168"/>
      <c r="K44" s="92"/>
    </row>
    <row r="45" spans="1:12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74"/>
      <c r="G45" s="21" t="s">
        <v>16</v>
      </c>
      <c r="H45" s="21" t="s">
        <v>353</v>
      </c>
      <c r="I45" s="21" t="s">
        <v>11</v>
      </c>
      <c r="J45" s="168"/>
      <c r="K45" s="92"/>
    </row>
    <row r="46" spans="1:12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>
      <c r="A47" s="47" t="s">
        <v>388</v>
      </c>
      <c r="B47" s="40" t="s">
        <v>41</v>
      </c>
      <c r="C47" s="95"/>
      <c r="D47" s="94">
        <f t="shared" ref="D47:J47" si="6">SUM(D49:D51)</f>
        <v>0</v>
      </c>
      <c r="E47" s="94">
        <f t="shared" si="6"/>
        <v>0</v>
      </c>
      <c r="F47" s="94">
        <f t="shared" si="6"/>
        <v>0</v>
      </c>
      <c r="G47" s="160">
        <f t="shared" si="6"/>
        <v>0</v>
      </c>
      <c r="H47" s="94">
        <f t="shared" si="6"/>
        <v>0</v>
      </c>
      <c r="I47" s="94">
        <f t="shared" si="6"/>
        <v>0</v>
      </c>
      <c r="J47" s="110">
        <f t="shared" si="6"/>
        <v>0</v>
      </c>
      <c r="K47" s="92" t="s">
        <v>243</v>
      </c>
      <c r="L47" s="150" t="s">
        <v>41</v>
      </c>
    </row>
    <row r="48" spans="1:12" ht="9.9499999999999993" customHeight="1">
      <c r="A48" s="44" t="s">
        <v>35</v>
      </c>
      <c r="B48" s="45"/>
      <c r="C48" s="111"/>
      <c r="D48" s="111"/>
      <c r="E48" s="111"/>
      <c r="F48" s="111"/>
      <c r="G48" s="159"/>
      <c r="H48" s="111"/>
      <c r="I48" s="111"/>
      <c r="J48" s="112"/>
      <c r="K48" s="92"/>
    </row>
    <row r="49" spans="1:12" ht="22.5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157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157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157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>
      <c r="A52" s="42" t="s">
        <v>48</v>
      </c>
      <c r="B52" s="40" t="s">
        <v>49</v>
      </c>
      <c r="C52" s="95"/>
      <c r="D52" s="94">
        <f t="shared" ref="D52:J52" si="7">SUM(D54:D56)</f>
        <v>0</v>
      </c>
      <c r="E52" s="94">
        <f t="shared" si="7"/>
        <v>0</v>
      </c>
      <c r="F52" s="114">
        <f t="shared" si="7"/>
        <v>0</v>
      </c>
      <c r="G52" s="160">
        <f t="shared" si="7"/>
        <v>0</v>
      </c>
      <c r="H52" s="94">
        <f t="shared" si="7"/>
        <v>0</v>
      </c>
      <c r="I52" s="94">
        <f t="shared" si="7"/>
        <v>0</v>
      </c>
      <c r="J52" s="115">
        <f t="shared" si="7"/>
        <v>0</v>
      </c>
      <c r="K52" s="92" t="s">
        <v>247</v>
      </c>
      <c r="L52" s="150" t="s">
        <v>49</v>
      </c>
    </row>
    <row r="53" spans="1:12" ht="9.9499999999999993" customHeight="1">
      <c r="A53" s="44" t="s">
        <v>35</v>
      </c>
      <c r="B53" s="38"/>
      <c r="C53" s="97"/>
      <c r="D53" s="97"/>
      <c r="E53" s="97"/>
      <c r="F53" s="104"/>
      <c r="G53" s="158"/>
      <c r="H53" s="97"/>
      <c r="I53" s="97"/>
      <c r="J53" s="98"/>
      <c r="K53" s="92"/>
    </row>
    <row r="54" spans="1:12" ht="22.5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157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157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157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>
      <c r="A57" s="42" t="s">
        <v>389</v>
      </c>
      <c r="B57" s="40" t="s">
        <v>56</v>
      </c>
      <c r="C57" s="95"/>
      <c r="D57" s="102">
        <f t="shared" ref="D57:J57" si="8">D47-D52</f>
        <v>0</v>
      </c>
      <c r="E57" s="102">
        <f t="shared" si="8"/>
        <v>0</v>
      </c>
      <c r="F57" s="116">
        <f t="shared" si="8"/>
        <v>0</v>
      </c>
      <c r="G57" s="160">
        <f t="shared" si="8"/>
        <v>0</v>
      </c>
      <c r="H57" s="102">
        <f t="shared" si="8"/>
        <v>0</v>
      </c>
      <c r="I57" s="102">
        <f t="shared" si="8"/>
        <v>0</v>
      </c>
      <c r="J57" s="103">
        <f t="shared" si="8"/>
        <v>0</v>
      </c>
      <c r="K57" s="92" t="s">
        <v>251</v>
      </c>
      <c r="L57" s="150" t="s">
        <v>56</v>
      </c>
    </row>
    <row r="58" spans="1:12" ht="9.9499999999999993" customHeight="1">
      <c r="A58" s="44" t="s">
        <v>35</v>
      </c>
      <c r="B58" s="38"/>
      <c r="C58" s="97"/>
      <c r="D58" s="97"/>
      <c r="E58" s="97"/>
      <c r="F58" s="104"/>
      <c r="G58" s="161"/>
      <c r="H58" s="97"/>
      <c r="I58" s="97"/>
      <c r="J58" s="98"/>
      <c r="K58" s="92"/>
    </row>
    <row r="59" spans="1:12" ht="22.5">
      <c r="A59" s="49" t="s">
        <v>336</v>
      </c>
      <c r="B59" s="40" t="s">
        <v>57</v>
      </c>
      <c r="C59" s="95"/>
      <c r="D59" s="102">
        <f t="shared" ref="D59:E61" si="9">D49-D54</f>
        <v>0</v>
      </c>
      <c r="E59" s="102">
        <f t="shared" si="9"/>
        <v>0</v>
      </c>
      <c r="F59" s="116">
        <f t="shared" ref="F59:G61" si="10">F49-F54</f>
        <v>0</v>
      </c>
      <c r="G59" s="160">
        <f t="shared" si="10"/>
        <v>0</v>
      </c>
      <c r="H59" s="102">
        <f t="shared" ref="H59:J61" si="11">H49-H54</f>
        <v>0</v>
      </c>
      <c r="I59" s="102">
        <f t="shared" si="11"/>
        <v>0</v>
      </c>
      <c r="J59" s="106">
        <f t="shared" si="11"/>
        <v>0</v>
      </c>
      <c r="K59" s="92" t="s">
        <v>252</v>
      </c>
      <c r="L59" s="150" t="s">
        <v>57</v>
      </c>
    </row>
    <row r="60" spans="1:12" ht="22.5">
      <c r="A60" s="48" t="s">
        <v>400</v>
      </c>
      <c r="B60" s="40" t="s">
        <v>58</v>
      </c>
      <c r="C60" s="95"/>
      <c r="D60" s="102">
        <f t="shared" si="9"/>
        <v>0</v>
      </c>
      <c r="E60" s="102">
        <f t="shared" si="9"/>
        <v>0</v>
      </c>
      <c r="F60" s="116">
        <f t="shared" si="10"/>
        <v>0</v>
      </c>
      <c r="G60" s="160">
        <f t="shared" si="10"/>
        <v>0</v>
      </c>
      <c r="H60" s="102">
        <f t="shared" si="11"/>
        <v>0</v>
      </c>
      <c r="I60" s="102">
        <f t="shared" si="11"/>
        <v>0</v>
      </c>
      <c r="J60" s="106">
        <f t="shared" si="11"/>
        <v>0</v>
      </c>
      <c r="K60" s="92" t="s">
        <v>253</v>
      </c>
      <c r="L60" s="150" t="s">
        <v>58</v>
      </c>
    </row>
    <row r="61" spans="1:12" ht="22.5">
      <c r="A61" s="48" t="s">
        <v>401</v>
      </c>
      <c r="B61" s="40" t="s">
        <v>59</v>
      </c>
      <c r="C61" s="95"/>
      <c r="D61" s="102">
        <f t="shared" si="9"/>
        <v>0</v>
      </c>
      <c r="E61" s="102">
        <f t="shared" si="9"/>
        <v>0</v>
      </c>
      <c r="F61" s="116">
        <f t="shared" si="10"/>
        <v>0</v>
      </c>
      <c r="G61" s="160">
        <f t="shared" si="10"/>
        <v>0</v>
      </c>
      <c r="H61" s="102">
        <f t="shared" si="11"/>
        <v>0</v>
      </c>
      <c r="I61" s="102">
        <f t="shared" si="11"/>
        <v>0</v>
      </c>
      <c r="J61" s="106">
        <f t="shared" si="11"/>
        <v>0</v>
      </c>
      <c r="K61" s="92" t="s">
        <v>254</v>
      </c>
      <c r="L61" s="150" t="s">
        <v>59</v>
      </c>
    </row>
    <row r="62" spans="1:12">
      <c r="A62" s="42" t="s">
        <v>390</v>
      </c>
      <c r="B62" s="40" t="s">
        <v>60</v>
      </c>
      <c r="C62" s="99"/>
      <c r="D62" s="117">
        <v>214078272.21000001</v>
      </c>
      <c r="E62" s="117"/>
      <c r="F62" s="113">
        <f>SUM(C62:E62)</f>
        <v>214078272.21000001</v>
      </c>
      <c r="G62" s="99"/>
      <c r="H62" s="117">
        <v>214078272.21000001</v>
      </c>
      <c r="I62" s="117"/>
      <c r="J62" s="101">
        <f>SUM(G62:I62)</f>
        <v>214078272.21000001</v>
      </c>
      <c r="K62" s="92" t="s">
        <v>255</v>
      </c>
      <c r="L62" s="150" t="s">
        <v>60</v>
      </c>
    </row>
    <row r="63" spans="1:12">
      <c r="A63" s="42" t="s">
        <v>61</v>
      </c>
      <c r="B63" s="40" t="s">
        <v>62</v>
      </c>
      <c r="C63" s="99"/>
      <c r="D63" s="117">
        <v>74183.91</v>
      </c>
      <c r="E63" s="117">
        <v>55543.38</v>
      </c>
      <c r="F63" s="113">
        <f>SUM(C63:E63)</f>
        <v>129727.29</v>
      </c>
      <c r="G63" s="99"/>
      <c r="H63" s="117">
        <v>74449.61</v>
      </c>
      <c r="I63" s="117">
        <v>127692.73</v>
      </c>
      <c r="J63" s="101">
        <f>SUM(G63:I63)</f>
        <v>202142.34</v>
      </c>
      <c r="K63" s="92" t="s">
        <v>256</v>
      </c>
      <c r="L63" s="150" t="s">
        <v>62</v>
      </c>
    </row>
    <row r="64" spans="1:12" ht="9.9499999999999993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>
      <c r="A66" s="42" t="s">
        <v>65</v>
      </c>
      <c r="B66" s="40" t="s">
        <v>66</v>
      </c>
      <c r="C66" s="94">
        <f t="shared" ref="C66:J66" si="12">SUM(C68:C71)</f>
        <v>0</v>
      </c>
      <c r="D66" s="94">
        <f t="shared" si="12"/>
        <v>0</v>
      </c>
      <c r="E66" s="94">
        <f t="shared" si="12"/>
        <v>0</v>
      </c>
      <c r="F66" s="11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  <c r="J66" s="115">
        <f t="shared" si="12"/>
        <v>0</v>
      </c>
      <c r="K66" s="92" t="s">
        <v>258</v>
      </c>
      <c r="L66" s="150" t="s">
        <v>66</v>
      </c>
    </row>
    <row r="67" spans="1:12" ht="9.9499999999999993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2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2" ht="15" customHeight="1">
      <c r="A73" s="16"/>
      <c r="B73" s="17" t="s">
        <v>7</v>
      </c>
      <c r="C73" s="169" t="s">
        <v>8</v>
      </c>
      <c r="D73" s="170"/>
      <c r="E73" s="170"/>
      <c r="F73" s="171"/>
      <c r="G73" s="169" t="s">
        <v>9</v>
      </c>
      <c r="H73" s="170"/>
      <c r="I73" s="170"/>
      <c r="J73" s="170"/>
      <c r="K73" s="92"/>
    </row>
    <row r="74" spans="1:12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73" t="s">
        <v>12</v>
      </c>
      <c r="G74" s="21" t="s">
        <v>11</v>
      </c>
      <c r="H74" s="147" t="s">
        <v>351</v>
      </c>
      <c r="I74" s="147" t="s">
        <v>340</v>
      </c>
      <c r="J74" s="167" t="s">
        <v>12</v>
      </c>
      <c r="K74" s="92"/>
    </row>
    <row r="75" spans="1:12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74"/>
      <c r="G75" s="21" t="s">
        <v>15</v>
      </c>
      <c r="H75" s="21" t="s">
        <v>352</v>
      </c>
      <c r="I75" s="21" t="s">
        <v>341</v>
      </c>
      <c r="J75" s="168"/>
      <c r="K75" s="92"/>
    </row>
    <row r="76" spans="1:12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74"/>
      <c r="G76" s="21" t="s">
        <v>16</v>
      </c>
      <c r="H76" s="21" t="s">
        <v>353</v>
      </c>
      <c r="I76" s="21" t="s">
        <v>11</v>
      </c>
      <c r="J76" s="168"/>
      <c r="K76" s="92"/>
    </row>
    <row r="77" spans="1:12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>
      <c r="A78" s="42" t="s">
        <v>76</v>
      </c>
      <c r="B78" s="40" t="s">
        <v>77</v>
      </c>
      <c r="C78" s="94">
        <f t="shared" ref="C78:J78" si="13">SUM(C80:C83)</f>
        <v>0</v>
      </c>
      <c r="D78" s="94">
        <f t="shared" si="13"/>
        <v>0</v>
      </c>
      <c r="E78" s="94">
        <f t="shared" si="13"/>
        <v>0</v>
      </c>
      <c r="F78" s="94">
        <f t="shared" si="13"/>
        <v>0</v>
      </c>
      <c r="G78" s="94">
        <f t="shared" si="13"/>
        <v>0</v>
      </c>
      <c r="H78" s="94">
        <f t="shared" si="13"/>
        <v>0</v>
      </c>
      <c r="I78" s="94">
        <f t="shared" si="13"/>
        <v>0</v>
      </c>
      <c r="J78" s="110">
        <f t="shared" si="13"/>
        <v>0</v>
      </c>
      <c r="K78" s="92" t="s">
        <v>263</v>
      </c>
      <c r="L78" s="150" t="s">
        <v>77</v>
      </c>
    </row>
    <row r="79" spans="1:12" ht="9.9499999999999993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>
      <c r="A85" s="54" t="s">
        <v>385</v>
      </c>
      <c r="B85" s="55" t="s">
        <v>87</v>
      </c>
      <c r="C85" s="127">
        <f t="shared" ref="C85:J85" si="14">C35+C57+C62+C63+C66+C78+C84</f>
        <v>0</v>
      </c>
      <c r="D85" s="127">
        <f t="shared" si="14"/>
        <v>239672935.05000001</v>
      </c>
      <c r="E85" s="127">
        <f t="shared" si="14"/>
        <v>131013.69</v>
      </c>
      <c r="F85" s="127">
        <f t="shared" si="14"/>
        <v>239803948.74000001</v>
      </c>
      <c r="G85" s="127">
        <f t="shared" si="14"/>
        <v>0</v>
      </c>
      <c r="H85" s="127">
        <f t="shared" si="14"/>
        <v>238458172.27000001</v>
      </c>
      <c r="I85" s="127">
        <f t="shared" si="14"/>
        <v>192755.28</v>
      </c>
      <c r="J85" s="128">
        <f t="shared" si="14"/>
        <v>238650927.55000001</v>
      </c>
      <c r="K85" s="92" t="s">
        <v>269</v>
      </c>
      <c r="L85" s="150" t="s">
        <v>87</v>
      </c>
    </row>
    <row r="86" spans="1:12" ht="20.100000000000001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>
      <c r="A87" s="42" t="s">
        <v>89</v>
      </c>
      <c r="B87" s="40" t="s">
        <v>90</v>
      </c>
      <c r="C87" s="94">
        <f t="shared" ref="C87:J87" si="15">SUM(C89:C97)</f>
        <v>0</v>
      </c>
      <c r="D87" s="94">
        <f t="shared" si="15"/>
        <v>0</v>
      </c>
      <c r="E87" s="94">
        <f t="shared" si="15"/>
        <v>153058.85</v>
      </c>
      <c r="F87" s="94">
        <f t="shared" si="15"/>
        <v>153058.85</v>
      </c>
      <c r="G87" s="94">
        <f t="shared" si="15"/>
        <v>0</v>
      </c>
      <c r="H87" s="94">
        <f t="shared" si="15"/>
        <v>212088.38</v>
      </c>
      <c r="I87" s="94">
        <f t="shared" si="15"/>
        <v>25651.74</v>
      </c>
      <c r="J87" s="96">
        <f t="shared" si="15"/>
        <v>237740.12</v>
      </c>
      <c r="K87" s="92" t="s">
        <v>270</v>
      </c>
      <c r="L87" s="150" t="s">
        <v>90</v>
      </c>
    </row>
    <row r="88" spans="1:12" ht="9.9499999999999993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222</v>
      </c>
      <c r="B89" s="40" t="s">
        <v>92</v>
      </c>
      <c r="C89" s="99"/>
      <c r="D89" s="117"/>
      <c r="E89" s="117">
        <v>153058.85</v>
      </c>
      <c r="F89" s="113">
        <f t="shared" ref="F89:F97" si="16">SUM(C89:E89)</f>
        <v>153058.85</v>
      </c>
      <c r="G89" s="117"/>
      <c r="H89" s="117">
        <v>212088.38</v>
      </c>
      <c r="I89" s="117">
        <v>25651.74</v>
      </c>
      <c r="J89" s="101">
        <f t="shared" ref="J89:J97" si="17">SUM(G89:I89)</f>
        <v>237740.12</v>
      </c>
      <c r="K89" s="92" t="s">
        <v>271</v>
      </c>
      <c r="L89" s="150" t="s">
        <v>92</v>
      </c>
    </row>
    <row r="90" spans="1:12" ht="22.5">
      <c r="A90" s="48" t="s">
        <v>223</v>
      </c>
      <c r="B90" s="40" t="s">
        <v>93</v>
      </c>
      <c r="C90" s="99"/>
      <c r="D90" s="117"/>
      <c r="E90" s="117"/>
      <c r="F90" s="113">
        <f t="shared" si="16"/>
        <v>0</v>
      </c>
      <c r="G90" s="99"/>
      <c r="H90" s="117"/>
      <c r="I90" s="117"/>
      <c r="J90" s="101">
        <f t="shared" si="17"/>
        <v>0</v>
      </c>
      <c r="K90" s="92" t="s">
        <v>272</v>
      </c>
      <c r="L90" s="150" t="s">
        <v>93</v>
      </c>
    </row>
    <row r="91" spans="1:12" ht="22.5">
      <c r="A91" s="48" t="s">
        <v>224</v>
      </c>
      <c r="B91" s="40" t="s">
        <v>94</v>
      </c>
      <c r="C91" s="99"/>
      <c r="D91" s="117"/>
      <c r="E91" s="117"/>
      <c r="F91" s="113">
        <f t="shared" si="16"/>
        <v>0</v>
      </c>
      <c r="G91" s="99"/>
      <c r="H91" s="117"/>
      <c r="I91" s="123"/>
      <c r="J91" s="101">
        <f t="shared" si="17"/>
        <v>0</v>
      </c>
      <c r="K91" s="92" t="s">
        <v>273</v>
      </c>
      <c r="L91" s="150" t="s">
        <v>94</v>
      </c>
    </row>
    <row r="92" spans="1:12" ht="22.5">
      <c r="A92" s="48" t="s">
        <v>225</v>
      </c>
      <c r="B92" s="40" t="s">
        <v>95</v>
      </c>
      <c r="C92" s="99"/>
      <c r="D92" s="117"/>
      <c r="E92" s="117"/>
      <c r="F92" s="113">
        <f t="shared" si="16"/>
        <v>0</v>
      </c>
      <c r="G92" s="99"/>
      <c r="H92" s="117"/>
      <c r="I92" s="123"/>
      <c r="J92" s="101">
        <f t="shared" si="17"/>
        <v>0</v>
      </c>
      <c r="K92" s="92" t="s">
        <v>274</v>
      </c>
      <c r="L92" s="150" t="s">
        <v>95</v>
      </c>
    </row>
    <row r="93" spans="1:12" ht="22.5">
      <c r="A93" s="48" t="s">
        <v>355</v>
      </c>
      <c r="B93" s="40" t="s">
        <v>96</v>
      </c>
      <c r="C93" s="99"/>
      <c r="D93" s="117"/>
      <c r="E93" s="117"/>
      <c r="F93" s="113">
        <f t="shared" si="16"/>
        <v>0</v>
      </c>
      <c r="G93" s="99"/>
      <c r="H93" s="117"/>
      <c r="I93" s="123"/>
      <c r="J93" s="101">
        <f t="shared" si="17"/>
        <v>0</v>
      </c>
      <c r="K93" s="92" t="s">
        <v>275</v>
      </c>
      <c r="L93" s="150" t="s">
        <v>96</v>
      </c>
    </row>
    <row r="94" spans="1:12" ht="33.75">
      <c r="A94" s="48" t="s">
        <v>226</v>
      </c>
      <c r="B94" s="40" t="s">
        <v>97</v>
      </c>
      <c r="C94" s="99"/>
      <c r="D94" s="117"/>
      <c r="E94" s="117"/>
      <c r="F94" s="113">
        <f t="shared" si="16"/>
        <v>0</v>
      </c>
      <c r="G94" s="99"/>
      <c r="H94" s="117"/>
      <c r="I94" s="123"/>
      <c r="J94" s="101">
        <f t="shared" si="17"/>
        <v>0</v>
      </c>
      <c r="K94" s="92" t="s">
        <v>276</v>
      </c>
      <c r="L94" s="150" t="s">
        <v>97</v>
      </c>
    </row>
    <row r="95" spans="1:12">
      <c r="A95" s="48" t="s">
        <v>98</v>
      </c>
      <c r="B95" s="40" t="s">
        <v>99</v>
      </c>
      <c r="C95" s="99"/>
      <c r="D95" s="123"/>
      <c r="E95" s="123"/>
      <c r="F95" s="113">
        <f t="shared" si="16"/>
        <v>0</v>
      </c>
      <c r="G95" s="123"/>
      <c r="H95" s="123"/>
      <c r="I95" s="123"/>
      <c r="J95" s="101">
        <f t="shared" si="17"/>
        <v>0</v>
      </c>
      <c r="K95" s="92" t="s">
        <v>277</v>
      </c>
      <c r="L95" s="150" t="s">
        <v>99</v>
      </c>
    </row>
    <row r="96" spans="1:12">
      <c r="A96" s="48" t="s">
        <v>100</v>
      </c>
      <c r="B96" s="40" t="s">
        <v>101</v>
      </c>
      <c r="C96" s="99"/>
      <c r="D96" s="123"/>
      <c r="E96" s="123"/>
      <c r="F96" s="113">
        <f t="shared" si="16"/>
        <v>0</v>
      </c>
      <c r="G96" s="123"/>
      <c r="H96" s="123"/>
      <c r="I96" s="123"/>
      <c r="J96" s="101">
        <f t="shared" si="17"/>
        <v>0</v>
      </c>
      <c r="K96" s="92" t="s">
        <v>278</v>
      </c>
      <c r="L96" s="150" t="s">
        <v>101</v>
      </c>
    </row>
    <row r="97" spans="1:12" ht="22.5">
      <c r="A97" s="48" t="s">
        <v>227</v>
      </c>
      <c r="B97" s="40" t="s">
        <v>102</v>
      </c>
      <c r="C97" s="99"/>
      <c r="D97" s="117"/>
      <c r="E97" s="117"/>
      <c r="F97" s="113">
        <f t="shared" si="16"/>
        <v>0</v>
      </c>
      <c r="G97" s="99"/>
      <c r="H97" s="117"/>
      <c r="I97" s="123"/>
      <c r="J97" s="101">
        <f t="shared" si="17"/>
        <v>0</v>
      </c>
      <c r="K97" s="92" t="s">
        <v>279</v>
      </c>
      <c r="L97" s="150" t="s">
        <v>102</v>
      </c>
    </row>
    <row r="98" spans="1:12" s="32" customFormat="1">
      <c r="A98" s="42" t="s">
        <v>103</v>
      </c>
      <c r="B98" s="40" t="s">
        <v>104</v>
      </c>
      <c r="C98" s="94">
        <f t="shared" ref="C98:J98" si="18">SUM(C100:C102)</f>
        <v>0</v>
      </c>
      <c r="D98" s="94">
        <f t="shared" si="18"/>
        <v>0</v>
      </c>
      <c r="E98" s="94">
        <f t="shared" si="18"/>
        <v>0</v>
      </c>
      <c r="F98" s="94">
        <f t="shared" si="18"/>
        <v>0</v>
      </c>
      <c r="G98" s="94">
        <f t="shared" si="18"/>
        <v>0</v>
      </c>
      <c r="H98" s="94">
        <f t="shared" si="18"/>
        <v>0</v>
      </c>
      <c r="I98" s="94">
        <f t="shared" si="18"/>
        <v>0</v>
      </c>
      <c r="J98" s="115">
        <f t="shared" si="18"/>
        <v>0</v>
      </c>
      <c r="K98" s="92" t="s">
        <v>280</v>
      </c>
      <c r="L98" s="150" t="s">
        <v>104</v>
      </c>
    </row>
    <row r="99" spans="1:12" s="32" customFormat="1" ht="9.9499999999999993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9" t="s">
        <v>8</v>
      </c>
      <c r="D104" s="170"/>
      <c r="E104" s="170"/>
      <c r="F104" s="171"/>
      <c r="G104" s="169" t="s">
        <v>9</v>
      </c>
      <c r="H104" s="170"/>
      <c r="I104" s="170"/>
      <c r="J104" s="170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73" t="s">
        <v>12</v>
      </c>
      <c r="G105" s="21" t="s">
        <v>11</v>
      </c>
      <c r="H105" s="147" t="s">
        <v>351</v>
      </c>
      <c r="I105" s="147" t="s">
        <v>340</v>
      </c>
      <c r="J105" s="167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74"/>
      <c r="G106" s="21" t="s">
        <v>15</v>
      </c>
      <c r="H106" s="21" t="s">
        <v>352</v>
      </c>
      <c r="I106" s="21" t="s">
        <v>341</v>
      </c>
      <c r="J106" s="168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74"/>
      <c r="G107" s="21" t="s">
        <v>16</v>
      </c>
      <c r="H107" s="21" t="s">
        <v>353</v>
      </c>
      <c r="I107" s="21" t="s">
        <v>11</v>
      </c>
      <c r="J107" s="168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>
      <c r="A109" s="47" t="s">
        <v>347</v>
      </c>
      <c r="B109" s="40" t="s">
        <v>112</v>
      </c>
      <c r="C109" s="99"/>
      <c r="D109" s="123"/>
      <c r="E109" s="123"/>
      <c r="F109" s="129">
        <f>SUM(C109:E109)</f>
        <v>0</v>
      </c>
      <c r="G109" s="123">
        <v>1025000</v>
      </c>
      <c r="H109" s="123">
        <v>28202300</v>
      </c>
      <c r="I109" s="123">
        <v>5517</v>
      </c>
      <c r="J109" s="101">
        <f>SUM(G109:I109)</f>
        <v>29232817</v>
      </c>
      <c r="K109" s="92" t="s">
        <v>284</v>
      </c>
      <c r="L109" s="150" t="s">
        <v>112</v>
      </c>
    </row>
    <row r="110" spans="1:12" s="32" customFormat="1">
      <c r="A110" s="42" t="s">
        <v>113</v>
      </c>
      <c r="B110" s="40" t="s">
        <v>114</v>
      </c>
      <c r="C110" s="99"/>
      <c r="D110" s="123">
        <v>11175.41</v>
      </c>
      <c r="E110" s="123"/>
      <c r="F110" s="129">
        <f>SUM(C110:E110)</f>
        <v>11175.41</v>
      </c>
      <c r="G110" s="123"/>
      <c r="H110" s="123">
        <v>54336.19</v>
      </c>
      <c r="I110" s="123"/>
      <c r="J110" s="101">
        <f>SUM(G110:I110)</f>
        <v>54336.19</v>
      </c>
      <c r="K110" s="92" t="s">
        <v>285</v>
      </c>
      <c r="L110" s="150" t="s">
        <v>114</v>
      </c>
    </row>
    <row r="111" spans="1:12" s="32" customFormat="1">
      <c r="A111" s="47" t="s">
        <v>115</v>
      </c>
      <c r="B111" s="53" t="s">
        <v>116</v>
      </c>
      <c r="C111" s="94">
        <f t="shared" ref="C111:J111" si="19">SUM(C113:C114)</f>
        <v>0</v>
      </c>
      <c r="D111" s="94">
        <f t="shared" si="19"/>
        <v>0</v>
      </c>
      <c r="E111" s="94">
        <f t="shared" si="19"/>
        <v>0</v>
      </c>
      <c r="F111" s="94">
        <f t="shared" si="19"/>
        <v>0</v>
      </c>
      <c r="G111" s="94">
        <f t="shared" si="19"/>
        <v>0</v>
      </c>
      <c r="H111" s="94">
        <f t="shared" si="19"/>
        <v>0</v>
      </c>
      <c r="I111" s="94">
        <f t="shared" si="19"/>
        <v>0</v>
      </c>
      <c r="J111" s="115">
        <f t="shared" si="19"/>
        <v>0</v>
      </c>
      <c r="K111" s="92" t="s">
        <v>286</v>
      </c>
      <c r="L111" s="150" t="s">
        <v>116</v>
      </c>
    </row>
    <row r="112" spans="1:12" s="32" customFormat="1" ht="9.9499999999999993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>
      <c r="A117" s="47" t="s">
        <v>124</v>
      </c>
      <c r="B117" s="60" t="s">
        <v>125</v>
      </c>
      <c r="C117" s="130">
        <f t="shared" ref="C117:J117" si="20">C119+C120+C121+C124</f>
        <v>0</v>
      </c>
      <c r="D117" s="130">
        <f t="shared" si="20"/>
        <v>-239559497.06999999</v>
      </c>
      <c r="E117" s="130">
        <f t="shared" si="20"/>
        <v>-72495.94</v>
      </c>
      <c r="F117" s="130">
        <f t="shared" si="20"/>
        <v>-239631993.00999999</v>
      </c>
      <c r="G117" s="130">
        <f t="shared" si="20"/>
        <v>0</v>
      </c>
      <c r="H117" s="130">
        <f t="shared" si="20"/>
        <v>-238325119.16999999</v>
      </c>
      <c r="I117" s="130">
        <f t="shared" si="20"/>
        <v>-63457.14</v>
      </c>
      <c r="J117" s="115">
        <f t="shared" si="20"/>
        <v>-238388576.31</v>
      </c>
      <c r="K117" s="92" t="s">
        <v>291</v>
      </c>
      <c r="L117" s="150" t="s">
        <v>125</v>
      </c>
    </row>
    <row r="118" spans="1:12" s="32" customFormat="1" ht="9.9499999999999993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>
      <c r="A122" s="50" t="s">
        <v>220</v>
      </c>
      <c r="B122" s="53" t="s">
        <v>131</v>
      </c>
      <c r="C122" s="124"/>
      <c r="D122" s="123">
        <v>-275117984.55000001</v>
      </c>
      <c r="E122" s="123">
        <v>-287611.76</v>
      </c>
      <c r="F122" s="113">
        <f>SUM(D122:E122)</f>
        <v>-275405596.31</v>
      </c>
      <c r="G122" s="124"/>
      <c r="H122" s="123">
        <v>-275491484.55000001</v>
      </c>
      <c r="I122" s="123">
        <v>-287611.76</v>
      </c>
      <c r="J122" s="101">
        <f>SUM(H122:I122)</f>
        <v>-275779096.31</v>
      </c>
      <c r="K122" s="92" t="s">
        <v>295</v>
      </c>
      <c r="L122" s="150" t="s">
        <v>131</v>
      </c>
    </row>
    <row r="123" spans="1:12" s="32" customFormat="1">
      <c r="A123" s="50" t="s">
        <v>338</v>
      </c>
      <c r="B123" s="53" t="s">
        <v>218</v>
      </c>
      <c r="C123" s="124"/>
      <c r="D123" s="123">
        <v>35558487.479999997</v>
      </c>
      <c r="E123" s="123">
        <v>215115.82</v>
      </c>
      <c r="F123" s="113">
        <f>SUM(D123:E123)</f>
        <v>35773603.299999997</v>
      </c>
      <c r="G123" s="124"/>
      <c r="H123" s="123">
        <v>37166365.380000003</v>
      </c>
      <c r="I123" s="123">
        <v>224154.62</v>
      </c>
      <c r="J123" s="101">
        <f>SUM(H123:I123)</f>
        <v>37390520</v>
      </c>
      <c r="K123" s="92" t="s">
        <v>296</v>
      </c>
      <c r="L123" s="150" t="s">
        <v>218</v>
      </c>
    </row>
    <row r="124" spans="1:12" s="32" customFormat="1">
      <c r="A124" s="50" t="s">
        <v>339</v>
      </c>
      <c r="B124" s="53" t="s">
        <v>219</v>
      </c>
      <c r="C124" s="124"/>
      <c r="D124" s="94">
        <f>D122+D123</f>
        <v>-239559497.06999999</v>
      </c>
      <c r="E124" s="94">
        <f>E122+E123</f>
        <v>-72495.94</v>
      </c>
      <c r="F124" s="94">
        <f>F122+F123</f>
        <v>-239631993.00999999</v>
      </c>
      <c r="G124" s="124"/>
      <c r="H124" s="94">
        <f>H122+H123</f>
        <v>-238325119.16999999</v>
      </c>
      <c r="I124" s="94">
        <f>I122+I123</f>
        <v>-63457.14</v>
      </c>
      <c r="J124" s="115">
        <f>J122+J123</f>
        <v>-238388576.31</v>
      </c>
      <c r="K124" s="92" t="s">
        <v>297</v>
      </c>
      <c r="L124" s="150" t="s">
        <v>219</v>
      </c>
    </row>
    <row r="125" spans="1:12" s="32" customFormat="1">
      <c r="A125" s="47" t="s">
        <v>132</v>
      </c>
      <c r="B125" s="53" t="s">
        <v>133</v>
      </c>
      <c r="C125" s="94">
        <f t="shared" ref="C125:J125" si="21">SUM(C127:C129)</f>
        <v>0</v>
      </c>
      <c r="D125" s="94">
        <f t="shared" si="21"/>
        <v>0</v>
      </c>
      <c r="E125" s="94">
        <f t="shared" si="21"/>
        <v>0</v>
      </c>
      <c r="F125" s="94">
        <f t="shared" si="21"/>
        <v>0</v>
      </c>
      <c r="G125" s="94">
        <f t="shared" si="21"/>
        <v>0</v>
      </c>
      <c r="H125" s="94">
        <f t="shared" si="21"/>
        <v>0</v>
      </c>
      <c r="I125" s="94">
        <f t="shared" si="21"/>
        <v>0</v>
      </c>
      <c r="J125" s="115">
        <f t="shared" si="21"/>
        <v>0</v>
      </c>
      <c r="K125" s="92" t="s">
        <v>298</v>
      </c>
      <c r="L125" s="150" t="s">
        <v>133</v>
      </c>
    </row>
    <row r="126" spans="1:12" s="32" customFormat="1" ht="9.9499999999999993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>
      <c r="A130" s="156" t="s">
        <v>156</v>
      </c>
      <c r="B130" s="53" t="s">
        <v>342</v>
      </c>
      <c r="C130" s="133"/>
      <c r="D130" s="133">
        <v>29468.6</v>
      </c>
      <c r="E130" s="133"/>
      <c r="F130" s="113">
        <f>SUM(C130:E130)</f>
        <v>29468.6</v>
      </c>
      <c r="G130" s="133"/>
      <c r="H130" s="133">
        <v>4532.78</v>
      </c>
      <c r="I130" s="133"/>
      <c r="J130" s="101">
        <f>SUM(G130:I130)</f>
        <v>4532.78</v>
      </c>
      <c r="K130" s="92" t="s">
        <v>343</v>
      </c>
      <c r="L130" s="150" t="s">
        <v>342</v>
      </c>
    </row>
    <row r="131" spans="1:12" s="32" customFormat="1" ht="23.25" thickBot="1">
      <c r="A131" s="54" t="s">
        <v>402</v>
      </c>
      <c r="B131" s="61" t="s">
        <v>140</v>
      </c>
      <c r="C131" s="135">
        <f t="shared" ref="C131:J131" si="22">C87+C98+C109+C110+C111+C115+C116+C117+C125+C130</f>
        <v>0</v>
      </c>
      <c r="D131" s="135">
        <f t="shared" si="22"/>
        <v>-239518853.06</v>
      </c>
      <c r="E131" s="135">
        <f t="shared" si="22"/>
        <v>80562.91</v>
      </c>
      <c r="F131" s="135">
        <f t="shared" si="22"/>
        <v>-239438290.15000001</v>
      </c>
      <c r="G131" s="135">
        <f t="shared" si="22"/>
        <v>1025000</v>
      </c>
      <c r="H131" s="135">
        <f t="shared" si="22"/>
        <v>-209851861.81999999</v>
      </c>
      <c r="I131" s="135">
        <f t="shared" si="22"/>
        <v>-32288.400000000001</v>
      </c>
      <c r="J131" s="136">
        <f t="shared" si="22"/>
        <v>-208859150.22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t="shared" ref="C132:J132" si="23">C85+C131</f>
        <v>0</v>
      </c>
      <c r="D132" s="137">
        <f t="shared" si="23"/>
        <v>154081.99</v>
      </c>
      <c r="E132" s="137">
        <f t="shared" si="23"/>
        <v>211576.6</v>
      </c>
      <c r="F132" s="137">
        <f t="shared" si="23"/>
        <v>365658.59</v>
      </c>
      <c r="G132" s="137">
        <f t="shared" si="23"/>
        <v>1025000</v>
      </c>
      <c r="H132" s="137">
        <f t="shared" si="23"/>
        <v>28606310.449999999</v>
      </c>
      <c r="I132" s="137">
        <f t="shared" si="23"/>
        <v>160466.88</v>
      </c>
      <c r="J132" s="138">
        <f t="shared" si="23"/>
        <v>29791777.329999998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9" t="s">
        <v>8</v>
      </c>
      <c r="D134" s="170"/>
      <c r="E134" s="170"/>
      <c r="F134" s="171"/>
      <c r="G134" s="169" t="s">
        <v>9</v>
      </c>
      <c r="H134" s="170"/>
      <c r="I134" s="170"/>
      <c r="J134" s="170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73" t="s">
        <v>12</v>
      </c>
      <c r="G135" s="21" t="s">
        <v>11</v>
      </c>
      <c r="H135" s="147" t="s">
        <v>351</v>
      </c>
      <c r="I135" s="147" t="s">
        <v>340</v>
      </c>
      <c r="J135" s="167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74"/>
      <c r="G136" s="21" t="s">
        <v>15</v>
      </c>
      <c r="H136" s="21" t="s">
        <v>352</v>
      </c>
      <c r="I136" s="21" t="s">
        <v>341</v>
      </c>
      <c r="J136" s="168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74"/>
      <c r="G137" s="21" t="s">
        <v>16</v>
      </c>
      <c r="H137" s="21" t="s">
        <v>353</v>
      </c>
      <c r="I137" s="21" t="s">
        <v>11</v>
      </c>
      <c r="J137" s="168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>
      <c r="A140" s="59" t="s">
        <v>146</v>
      </c>
      <c r="B140" s="40" t="s">
        <v>147</v>
      </c>
      <c r="C140" s="94">
        <f t="shared" ref="C140:J140" si="24">SUM(C142:C144)</f>
        <v>0</v>
      </c>
      <c r="D140" s="94">
        <f t="shared" si="24"/>
        <v>0</v>
      </c>
      <c r="E140" s="94">
        <f t="shared" si="24"/>
        <v>0</v>
      </c>
      <c r="F140" s="94">
        <f t="shared" si="24"/>
        <v>0</v>
      </c>
      <c r="G140" s="94">
        <f t="shared" si="24"/>
        <v>0</v>
      </c>
      <c r="H140" s="94">
        <f t="shared" si="24"/>
        <v>0</v>
      </c>
      <c r="I140" s="94">
        <f t="shared" si="24"/>
        <v>0</v>
      </c>
      <c r="J140" s="96">
        <f t="shared" si="24"/>
        <v>0</v>
      </c>
      <c r="K140" s="92" t="s">
        <v>304</v>
      </c>
      <c r="L140" s="150" t="s">
        <v>147</v>
      </c>
    </row>
    <row r="141" spans="1:12" s="32" customFormat="1" ht="9.9499999999999993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>
      <c r="A145" s="47" t="s">
        <v>154</v>
      </c>
      <c r="B145" s="40" t="s">
        <v>155</v>
      </c>
      <c r="C145" s="99"/>
      <c r="D145" s="123">
        <v>109352.82</v>
      </c>
      <c r="E145" s="123"/>
      <c r="F145" s="113">
        <f>SUM(C145:E145)</f>
        <v>109352.82</v>
      </c>
      <c r="G145" s="123"/>
      <c r="H145" s="123"/>
      <c r="I145" s="123"/>
      <c r="J145" s="101">
        <f>SUM(G145:I145)</f>
        <v>0</v>
      </c>
      <c r="K145" s="92" t="s">
        <v>308</v>
      </c>
      <c r="L145" s="150" t="s">
        <v>155</v>
      </c>
    </row>
    <row r="146" spans="1:12" s="32" customFormat="1">
      <c r="A146" s="47" t="s">
        <v>156</v>
      </c>
      <c r="B146" s="40" t="s">
        <v>157</v>
      </c>
      <c r="C146" s="94">
        <f t="shared" ref="C146:J146" si="25">SUM(C148:C153)</f>
        <v>0</v>
      </c>
      <c r="D146" s="94">
        <f t="shared" si="25"/>
        <v>905747</v>
      </c>
      <c r="E146" s="94">
        <f t="shared" si="25"/>
        <v>29040</v>
      </c>
      <c r="F146" s="94">
        <f t="shared" si="25"/>
        <v>934787</v>
      </c>
      <c r="G146" s="94">
        <f t="shared" si="25"/>
        <v>0</v>
      </c>
      <c r="H146" s="94">
        <f t="shared" si="25"/>
        <v>896497.81</v>
      </c>
      <c r="I146" s="94">
        <f t="shared" si="25"/>
        <v>0</v>
      </c>
      <c r="J146" s="115">
        <f t="shared" si="25"/>
        <v>896497.81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>
      <c r="A148" s="49" t="s">
        <v>158</v>
      </c>
      <c r="B148" s="40" t="s">
        <v>159</v>
      </c>
      <c r="C148" s="99"/>
      <c r="D148" s="117"/>
      <c r="E148" s="117"/>
      <c r="F148" s="113">
        <f t="shared" ref="F148:F153" si="26">SUM(C148:E148)</f>
        <v>0</v>
      </c>
      <c r="G148" s="117"/>
      <c r="H148" s="117"/>
      <c r="I148" s="117"/>
      <c r="J148" s="101">
        <f t="shared" ref="J148:J153" si="27">SUM(G148:I148)</f>
        <v>0</v>
      </c>
      <c r="K148" s="92" t="s">
        <v>310</v>
      </c>
      <c r="L148" s="150" t="s">
        <v>159</v>
      </c>
    </row>
    <row r="149" spans="1:12" s="32" customFormat="1" ht="22.5">
      <c r="A149" s="50" t="s">
        <v>160</v>
      </c>
      <c r="B149" s="40" t="s">
        <v>161</v>
      </c>
      <c r="C149" s="99"/>
      <c r="D149" s="123"/>
      <c r="E149" s="123"/>
      <c r="F149" s="113">
        <f t="shared" si="26"/>
        <v>0</v>
      </c>
      <c r="G149" s="123"/>
      <c r="H149" s="123"/>
      <c r="I149" s="123"/>
      <c r="J149" s="101">
        <f t="shared" si="27"/>
        <v>0</v>
      </c>
      <c r="K149" s="92" t="s">
        <v>311</v>
      </c>
      <c r="L149" s="150" t="s">
        <v>161</v>
      </c>
    </row>
    <row r="150" spans="1:12" s="32" customFormat="1" ht="22.5">
      <c r="A150" s="50" t="s">
        <v>162</v>
      </c>
      <c r="B150" s="40" t="s">
        <v>163</v>
      </c>
      <c r="C150" s="99"/>
      <c r="D150" s="123"/>
      <c r="E150" s="123">
        <v>29040</v>
      </c>
      <c r="F150" s="113">
        <f t="shared" si="26"/>
        <v>29040</v>
      </c>
      <c r="G150" s="123"/>
      <c r="H150" s="123"/>
      <c r="I150" s="123"/>
      <c r="J150" s="101">
        <f t="shared" si="27"/>
        <v>0</v>
      </c>
      <c r="K150" s="92" t="s">
        <v>312</v>
      </c>
      <c r="L150" s="150" t="s">
        <v>163</v>
      </c>
    </row>
    <row r="151" spans="1:12" s="32" customFormat="1" ht="22.5">
      <c r="A151" s="50" t="s">
        <v>164</v>
      </c>
      <c r="B151" s="40" t="s">
        <v>165</v>
      </c>
      <c r="C151" s="99"/>
      <c r="D151" s="123"/>
      <c r="E151" s="123"/>
      <c r="F151" s="113">
        <f t="shared" si="26"/>
        <v>0</v>
      </c>
      <c r="G151" s="123"/>
      <c r="H151" s="123"/>
      <c r="I151" s="123"/>
      <c r="J151" s="101">
        <f t="shared" si="27"/>
        <v>0</v>
      </c>
      <c r="K151" s="92" t="s">
        <v>313</v>
      </c>
      <c r="L151" s="150" t="s">
        <v>165</v>
      </c>
    </row>
    <row r="152" spans="1:12" s="32" customFormat="1" ht="22.5">
      <c r="A152" s="50" t="s">
        <v>166</v>
      </c>
      <c r="B152" s="40" t="s">
        <v>167</v>
      </c>
      <c r="C152" s="99"/>
      <c r="D152" s="123">
        <v>905747</v>
      </c>
      <c r="E152" s="123"/>
      <c r="F152" s="113">
        <f t="shared" si="26"/>
        <v>905747</v>
      </c>
      <c r="G152" s="123"/>
      <c r="H152" s="123">
        <v>896497.81</v>
      </c>
      <c r="I152" s="123"/>
      <c r="J152" s="101">
        <f t="shared" si="27"/>
        <v>896497.81</v>
      </c>
      <c r="K152" s="92" t="s">
        <v>314</v>
      </c>
      <c r="L152" s="150" t="s">
        <v>167</v>
      </c>
    </row>
    <row r="153" spans="1:12" s="32" customFormat="1" ht="34.5" thickBot="1">
      <c r="A153" s="49" t="s">
        <v>168</v>
      </c>
      <c r="B153" s="43" t="s">
        <v>169</v>
      </c>
      <c r="C153" s="119"/>
      <c r="D153" s="120"/>
      <c r="E153" s="120"/>
      <c r="F153" s="121">
        <f t="shared" si="26"/>
        <v>0</v>
      </c>
      <c r="G153" s="120"/>
      <c r="H153" s="120"/>
      <c r="I153" s="120"/>
      <c r="J153" s="122">
        <f t="shared" si="27"/>
        <v>0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9" t="s">
        <v>8</v>
      </c>
      <c r="D155" s="170"/>
      <c r="E155" s="170"/>
      <c r="F155" s="171"/>
      <c r="G155" s="169" t="s">
        <v>9</v>
      </c>
      <c r="H155" s="170"/>
      <c r="I155" s="170"/>
      <c r="J155" s="170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73" t="s">
        <v>12</v>
      </c>
      <c r="G156" s="21" t="s">
        <v>11</v>
      </c>
      <c r="H156" s="147" t="s">
        <v>351</v>
      </c>
      <c r="I156" s="147" t="s">
        <v>340</v>
      </c>
      <c r="J156" s="167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74"/>
      <c r="G157" s="21" t="s">
        <v>15</v>
      </c>
      <c r="H157" s="21" t="s">
        <v>352</v>
      </c>
      <c r="I157" s="21" t="s">
        <v>341</v>
      </c>
      <c r="J157" s="168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74"/>
      <c r="G158" s="21" t="s">
        <v>16</v>
      </c>
      <c r="H158" s="21" t="s">
        <v>353</v>
      </c>
      <c r="I158" s="21" t="s">
        <v>11</v>
      </c>
      <c r="J158" s="168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>
      <c r="A160" s="42" t="s">
        <v>171</v>
      </c>
      <c r="B160" s="65" t="s">
        <v>172</v>
      </c>
      <c r="C160" s="139">
        <f t="shared" ref="C160:J160" si="28">SUM(C162:C166)</f>
        <v>0</v>
      </c>
      <c r="D160" s="139">
        <f t="shared" si="28"/>
        <v>0</v>
      </c>
      <c r="E160" s="139">
        <f t="shared" si="28"/>
        <v>0</v>
      </c>
      <c r="F160" s="139">
        <f t="shared" si="28"/>
        <v>0</v>
      </c>
      <c r="G160" s="139">
        <f t="shared" si="28"/>
        <v>0</v>
      </c>
      <c r="H160" s="139">
        <f t="shared" si="28"/>
        <v>0</v>
      </c>
      <c r="I160" s="139">
        <f t="shared" si="28"/>
        <v>0</v>
      </c>
      <c r="J160" s="110">
        <f t="shared" si="28"/>
        <v>0</v>
      </c>
      <c r="K160" s="92" t="s">
        <v>316</v>
      </c>
      <c r="L160" s="150" t="s">
        <v>172</v>
      </c>
    </row>
    <row r="161" spans="1:12" s="32" customFormat="1" ht="9.9499999999999993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>
      <c r="A163" s="48" t="s">
        <v>176</v>
      </c>
      <c r="B163" s="53" t="s">
        <v>217</v>
      </c>
      <c r="C163" s="133"/>
      <c r="D163" s="123"/>
      <c r="E163" s="123"/>
      <c r="F163" s="129">
        <f t="shared" ref="F163:F169" si="29">SUM(C163:E163)</f>
        <v>0</v>
      </c>
      <c r="G163" s="123"/>
      <c r="H163" s="123"/>
      <c r="I163" s="123"/>
      <c r="J163" s="146">
        <f t="shared" ref="J163:J169" si="30">SUM(G163:I163)</f>
        <v>0</v>
      </c>
      <c r="K163" s="92" t="s">
        <v>318</v>
      </c>
      <c r="L163" s="150" t="s">
        <v>217</v>
      </c>
    </row>
    <row r="164" spans="1:12" s="32" customFormat="1" ht="22.5">
      <c r="A164" s="66" t="s">
        <v>177</v>
      </c>
      <c r="B164" s="53" t="s">
        <v>178</v>
      </c>
      <c r="C164" s="133"/>
      <c r="D164" s="123"/>
      <c r="E164" s="123"/>
      <c r="F164" s="129">
        <f t="shared" si="29"/>
        <v>0</v>
      </c>
      <c r="G164" s="123"/>
      <c r="H164" s="123"/>
      <c r="I164" s="123"/>
      <c r="J164" s="146">
        <f t="shared" si="30"/>
        <v>0</v>
      </c>
      <c r="K164" s="92" t="s">
        <v>319</v>
      </c>
      <c r="L164" s="150" t="s">
        <v>178</v>
      </c>
    </row>
    <row r="165" spans="1:12" s="32" customFormat="1">
      <c r="A165" s="48" t="s">
        <v>179</v>
      </c>
      <c r="B165" s="53" t="s">
        <v>180</v>
      </c>
      <c r="C165" s="123"/>
      <c r="D165" s="123"/>
      <c r="E165" s="123"/>
      <c r="F165" s="129">
        <f t="shared" si="29"/>
        <v>0</v>
      </c>
      <c r="G165" s="123"/>
      <c r="H165" s="123"/>
      <c r="I165" s="123"/>
      <c r="J165" s="146">
        <f t="shared" si="30"/>
        <v>0</v>
      </c>
      <c r="K165" s="92" t="s">
        <v>320</v>
      </c>
      <c r="L165" s="150" t="s">
        <v>180</v>
      </c>
    </row>
    <row r="166" spans="1:12" s="32" customFormat="1">
      <c r="A166" s="66" t="s">
        <v>181</v>
      </c>
      <c r="B166" s="53" t="s">
        <v>182</v>
      </c>
      <c r="C166" s="123"/>
      <c r="D166" s="123"/>
      <c r="E166" s="123"/>
      <c r="F166" s="129">
        <f t="shared" si="29"/>
        <v>0</v>
      </c>
      <c r="G166" s="123"/>
      <c r="H166" s="123"/>
      <c r="I166" s="123"/>
      <c r="J166" s="146">
        <f t="shared" si="30"/>
        <v>0</v>
      </c>
      <c r="K166" s="92" t="s">
        <v>321</v>
      </c>
      <c r="L166" s="150" t="s">
        <v>182</v>
      </c>
    </row>
    <row r="167" spans="1:12" s="32" customFormat="1">
      <c r="A167" s="148" t="s">
        <v>121</v>
      </c>
      <c r="B167" s="149" t="s">
        <v>344</v>
      </c>
      <c r="C167" s="123"/>
      <c r="D167" s="123"/>
      <c r="E167" s="123"/>
      <c r="F167" s="129">
        <f t="shared" si="29"/>
        <v>0</v>
      </c>
      <c r="G167" s="123"/>
      <c r="H167" s="123"/>
      <c r="I167" s="123"/>
      <c r="J167" s="146">
        <f t="shared" si="30"/>
        <v>0</v>
      </c>
      <c r="K167" s="92" t="s">
        <v>348</v>
      </c>
      <c r="L167" s="150" t="s">
        <v>344</v>
      </c>
    </row>
    <row r="168" spans="1:12" s="32" customFormat="1">
      <c r="A168" s="148" t="s">
        <v>347</v>
      </c>
      <c r="B168" s="149" t="s">
        <v>345</v>
      </c>
      <c r="C168" s="123"/>
      <c r="D168" s="123"/>
      <c r="E168" s="123"/>
      <c r="F168" s="129">
        <f t="shared" si="29"/>
        <v>0</v>
      </c>
      <c r="G168" s="123"/>
      <c r="H168" s="123"/>
      <c r="I168" s="123"/>
      <c r="J168" s="146">
        <f t="shared" si="30"/>
        <v>0</v>
      </c>
      <c r="K168" s="92" t="s">
        <v>349</v>
      </c>
      <c r="L168" s="150" t="s">
        <v>345</v>
      </c>
    </row>
    <row r="169" spans="1:12" s="32" customFormat="1">
      <c r="A169" s="148" t="s">
        <v>334</v>
      </c>
      <c r="B169" s="149" t="s">
        <v>346</v>
      </c>
      <c r="C169" s="123"/>
      <c r="D169" s="123"/>
      <c r="E169" s="123"/>
      <c r="F169" s="129">
        <f t="shared" si="29"/>
        <v>0</v>
      </c>
      <c r="G169" s="123"/>
      <c r="H169" s="123"/>
      <c r="I169" s="123"/>
      <c r="J169" s="146">
        <f t="shared" si="30"/>
        <v>0</v>
      </c>
      <c r="K169" s="92" t="s">
        <v>350</v>
      </c>
      <c r="L169" s="150" t="s">
        <v>346</v>
      </c>
    </row>
    <row r="170" spans="1:12" s="32" customFormat="1" ht="23.25" thickBot="1">
      <c r="A170" s="67" t="s">
        <v>403</v>
      </c>
      <c r="B170" s="61" t="s">
        <v>183</v>
      </c>
      <c r="C170" s="141">
        <f t="shared" ref="C170:J170" si="31">C140+C145+C146+C160+C167+C168+C169</f>
        <v>0</v>
      </c>
      <c r="D170" s="141">
        <f t="shared" si="31"/>
        <v>1015099.82</v>
      </c>
      <c r="E170" s="141">
        <f t="shared" si="31"/>
        <v>29040</v>
      </c>
      <c r="F170" s="141">
        <f t="shared" si="31"/>
        <v>1044139.82</v>
      </c>
      <c r="G170" s="141">
        <f t="shared" si="31"/>
        <v>0</v>
      </c>
      <c r="H170" s="141">
        <f t="shared" si="31"/>
        <v>896497.81</v>
      </c>
      <c r="I170" s="141">
        <f t="shared" si="31"/>
        <v>0</v>
      </c>
      <c r="J170" s="109">
        <f t="shared" si="31"/>
        <v>896497.81</v>
      </c>
      <c r="K170" s="92" t="s">
        <v>322</v>
      </c>
      <c r="L170" s="150" t="s">
        <v>183</v>
      </c>
    </row>
    <row r="171" spans="1:12" s="32" customFormat="1" ht="20.100000000000001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404</v>
      </c>
      <c r="B172" s="40" t="s">
        <v>185</v>
      </c>
      <c r="C172" s="94">
        <f t="shared" ref="C172:J172" si="32">SUM(C174:C178)</f>
        <v>0</v>
      </c>
      <c r="D172" s="94">
        <f t="shared" si="32"/>
        <v>-861017.83</v>
      </c>
      <c r="E172" s="94">
        <f t="shared" si="32"/>
        <v>182536.6</v>
      </c>
      <c r="F172" s="94">
        <f t="shared" si="32"/>
        <v>-678481.23</v>
      </c>
      <c r="G172" s="94">
        <f t="shared" si="32"/>
        <v>1025000</v>
      </c>
      <c r="H172" s="94">
        <f t="shared" si="32"/>
        <v>27709812.640000001</v>
      </c>
      <c r="I172" s="94">
        <f t="shared" si="32"/>
        <v>160466.88</v>
      </c>
      <c r="J172" s="96">
        <f t="shared" si="32"/>
        <v>28895279.52</v>
      </c>
      <c r="K172" s="92" t="s">
        <v>323</v>
      </c>
      <c r="L172" s="150" t="s">
        <v>185</v>
      </c>
    </row>
    <row r="173" spans="1:12" s="34" customFormat="1" ht="9.9499999999999993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>
      <c r="A174" s="68" t="s">
        <v>186</v>
      </c>
      <c r="B174" s="38" t="s">
        <v>187</v>
      </c>
      <c r="C174" s="131"/>
      <c r="D174" s="117">
        <v>-36419505.310000002</v>
      </c>
      <c r="E174" s="117">
        <v>-32579.22</v>
      </c>
      <c r="F174" s="113">
        <f>SUM(C174:E174)</f>
        <v>-36452084.530000001</v>
      </c>
      <c r="G174" s="117"/>
      <c r="H174" s="117">
        <v>-37658852.740000002</v>
      </c>
      <c r="I174" s="117">
        <v>-63687.74</v>
      </c>
      <c r="J174" s="101">
        <f>SUM(G174:I174)</f>
        <v>-37722540.479999997</v>
      </c>
      <c r="K174" s="92" t="s">
        <v>324</v>
      </c>
      <c r="L174" s="150" t="s">
        <v>187</v>
      </c>
    </row>
    <row r="175" spans="1:12" s="32" customFormat="1" ht="22.5">
      <c r="A175" s="69" t="s">
        <v>221</v>
      </c>
      <c r="B175" s="45" t="s">
        <v>325</v>
      </c>
      <c r="C175" s="142"/>
      <c r="D175" s="123">
        <v>35558487.479999997</v>
      </c>
      <c r="E175" s="123">
        <v>215115.82</v>
      </c>
      <c r="F175" s="113">
        <f>SUM(C175:E175)</f>
        <v>35773603.299999997</v>
      </c>
      <c r="G175" s="142"/>
      <c r="H175" s="123">
        <v>37166365.380000003</v>
      </c>
      <c r="I175" s="123">
        <v>224154.62</v>
      </c>
      <c r="J175" s="101">
        <f>SUM(G175:I175)</f>
        <v>37390520</v>
      </c>
      <c r="K175" s="92" t="s">
        <v>325</v>
      </c>
      <c r="L175" s="150" t="s">
        <v>354</v>
      </c>
    </row>
    <row r="176" spans="1:12" s="32" customFormat="1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>
        <v>1025000</v>
      </c>
      <c r="H176" s="123">
        <v>28202300</v>
      </c>
      <c r="I176" s="123"/>
      <c r="J176" s="146">
        <f>SUM(G176:I176)</f>
        <v>29227300</v>
      </c>
      <c r="K176" s="92" t="s">
        <v>326</v>
      </c>
      <c r="L176" s="150" t="s">
        <v>189</v>
      </c>
    </row>
    <row r="177" spans="1:12" s="32" customFormat="1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/>
      <c r="I178" s="131"/>
      <c r="J178" s="146">
        <f>SUM(G178:I178)</f>
        <v>0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t="shared" ref="C179:J179" si="33">C170+C172</f>
        <v>0</v>
      </c>
      <c r="D179" s="127">
        <f t="shared" si="33"/>
        <v>154081.99</v>
      </c>
      <c r="E179" s="127">
        <f t="shared" si="33"/>
        <v>211576.6</v>
      </c>
      <c r="F179" s="127">
        <f t="shared" si="33"/>
        <v>365658.59</v>
      </c>
      <c r="G179" s="127">
        <f t="shared" si="33"/>
        <v>1025000</v>
      </c>
      <c r="H179" s="127">
        <f t="shared" si="33"/>
        <v>28606310.449999999</v>
      </c>
      <c r="I179" s="127">
        <f t="shared" si="33"/>
        <v>160466.88</v>
      </c>
      <c r="J179" s="128">
        <f t="shared" si="33"/>
        <v>29791777.329999998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pans="1:12" s="6" customFormat="1" ht="12.75" hidden="1" customHeight="1">
      <c r="L181" s="150"/>
    </row>
    <row r="182" spans="1:12" s="6" customFormat="1" ht="12.75" hidden="1" customHeight="1">
      <c r="A182" s="10"/>
      <c r="B182" s="9"/>
      <c r="L182" s="150"/>
    </row>
    <row r="183" spans="1:12" s="6" customFormat="1" ht="12.75" hidden="1" customHeight="1">
      <c r="A183" s="81" t="s">
        <v>205</v>
      </c>
      <c r="B183" s="177" t="s">
        <v>375</v>
      </c>
      <c r="C183" s="177"/>
      <c r="D183" s="177"/>
      <c r="F183" s="82" t="s">
        <v>208</v>
      </c>
      <c r="G183" s="192"/>
      <c r="H183" s="192"/>
      <c r="I183" s="185" t="s">
        <v>378</v>
      </c>
      <c r="J183" s="185"/>
      <c r="L183" s="150"/>
    </row>
    <row r="184" spans="1:12" s="6" customFormat="1" ht="12.75" hidden="1" customHeight="1">
      <c r="A184" s="82" t="s">
        <v>207</v>
      </c>
      <c r="B184" s="176" t="s">
        <v>206</v>
      </c>
      <c r="C184" s="176"/>
      <c r="D184" s="176"/>
      <c r="F184" s="82"/>
      <c r="G184" s="175" t="s">
        <v>209</v>
      </c>
      <c r="H184" s="175"/>
      <c r="I184" s="175" t="s">
        <v>206</v>
      </c>
      <c r="J184" s="175"/>
      <c r="L184" s="150"/>
    </row>
    <row r="185" spans="1:12" s="6" customFormat="1" ht="12.75" hidden="1" customHeight="1">
      <c r="A185" s="10"/>
      <c r="B185" s="9"/>
      <c r="L185" s="150"/>
    </row>
    <row r="186" spans="1:12" ht="12.75" hidden="1" customHeight="1">
      <c r="A186" s="10"/>
      <c r="B186" s="9"/>
      <c r="C186" s="6"/>
      <c r="D186" s="83"/>
      <c r="E186" s="190" t="s">
        <v>210</v>
      </c>
      <c r="F186" s="190"/>
      <c r="G186" s="191"/>
      <c r="H186" s="191"/>
      <c r="I186" s="191"/>
      <c r="J186" s="191"/>
    </row>
    <row r="187" spans="1:12" ht="12.75" hidden="1" customHeight="1">
      <c r="A187" s="10"/>
      <c r="B187" s="9"/>
      <c r="C187" s="6"/>
      <c r="D187" s="84"/>
      <c r="E187" s="84"/>
      <c r="F187" s="84"/>
      <c r="G187" s="193" t="s">
        <v>211</v>
      </c>
      <c r="H187" s="193"/>
      <c r="I187" s="193"/>
      <c r="J187" s="193"/>
    </row>
    <row r="188" spans="1:12" ht="12.75" hidden="1" customHeight="1">
      <c r="A188" s="10"/>
      <c r="B188" s="9"/>
      <c r="C188" s="178" t="s">
        <v>214</v>
      </c>
      <c r="D188" s="178"/>
      <c r="E188" s="185"/>
      <c r="F188" s="185"/>
      <c r="G188" s="194"/>
      <c r="H188" s="194"/>
      <c r="I188" s="185"/>
      <c r="J188" s="185"/>
    </row>
    <row r="189" spans="1:12" ht="12.75" hidden="1" customHeight="1">
      <c r="A189" s="10"/>
      <c r="B189" s="9"/>
      <c r="C189" s="195" t="s">
        <v>213</v>
      </c>
      <c r="D189" s="195"/>
      <c r="E189" s="175" t="s">
        <v>212</v>
      </c>
      <c r="F189" s="175"/>
      <c r="G189" s="175" t="s">
        <v>209</v>
      </c>
      <c r="H189" s="175"/>
      <c r="I189" s="175" t="s">
        <v>206</v>
      </c>
      <c r="J189" s="175"/>
    </row>
    <row r="190" spans="1:12" ht="12.75" hidden="1" customHeight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hidden="1" customHeight="1">
      <c r="A191" s="85" t="s">
        <v>216</v>
      </c>
      <c r="B191"/>
      <c r="C191" s="185"/>
      <c r="D191" s="185"/>
      <c r="E191" s="194"/>
      <c r="F191" s="194"/>
      <c r="G191" s="185"/>
      <c r="H191" s="185"/>
      <c r="I191" s="185"/>
      <c r="J191" s="185"/>
    </row>
    <row r="192" spans="1:12" ht="12.75" hidden="1" customHeight="1">
      <c r="A192" s="86" t="s">
        <v>204</v>
      </c>
      <c r="B192" s="87"/>
      <c r="C192" s="175" t="s">
        <v>212</v>
      </c>
      <c r="D192" s="175"/>
      <c r="E192" s="175" t="s">
        <v>209</v>
      </c>
      <c r="F192" s="175"/>
      <c r="G192" s="175" t="s">
        <v>206</v>
      </c>
      <c r="H192" s="175"/>
      <c r="I192" s="196" t="s">
        <v>215</v>
      </c>
      <c r="J192" s="196"/>
    </row>
    <row r="193" hidden="1"/>
  </sheetData>
  <mergeCells count="62">
    <mergeCell ref="J43:J45"/>
    <mergeCell ref="F74:F76"/>
    <mergeCell ref="J74:J76"/>
    <mergeCell ref="F105:F107"/>
    <mergeCell ref="J105:J107"/>
    <mergeCell ref="I192:J192"/>
    <mergeCell ref="I191:J191"/>
    <mergeCell ref="G192:H192"/>
    <mergeCell ref="G191:H191"/>
    <mergeCell ref="E192:F192"/>
    <mergeCell ref="C192:D192"/>
    <mergeCell ref="E191:F191"/>
    <mergeCell ref="C191:D191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F135:F137"/>
    <mergeCell ref="J135:J137"/>
    <mergeCell ref="C104:F104"/>
    <mergeCell ref="G104:J104"/>
    <mergeCell ref="C134:F134"/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*</cp:lastModifiedBy>
  <cp:lastPrinted>2018-02-05T12:45:23Z</cp:lastPrinted>
  <dcterms:created xsi:type="dcterms:W3CDTF">2011-04-05T12:25:02Z</dcterms:created>
  <dcterms:modified xsi:type="dcterms:W3CDTF">2018-02-05T12:45:50Z</dcterms:modified>
</cp:coreProperties>
</file>